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vr-node01\Отдел ценовой политики\Прогноз\Прогноз 2022-2024\НАШ ПРОГНОЗ\для министерства\"/>
    </mc:Choice>
  </mc:AlternateContent>
  <workbookProtection workbookPassword="CC21" lockStructure="1"/>
  <bookViews>
    <workbookView xWindow="90" yWindow="-30" windowWidth="11850" windowHeight="6195" tabRatio="601"/>
  </bookViews>
  <sheets>
    <sheet name="Лист2" sheetId="2" r:id="rId1"/>
    <sheet name="Лист3" sheetId="3" r:id="rId2"/>
  </sheets>
  <definedNames>
    <definedName name="_xlnm.Print_Titles" localSheetId="0">Лист2!$6:$7</definedName>
    <definedName name="_xlnm.Print_Area" localSheetId="0">Лист2!$A$1:$K$431</definedName>
  </definedNames>
  <calcPr calcId="162913"/>
</workbook>
</file>

<file path=xl/calcChain.xml><?xml version="1.0" encoding="utf-8"?>
<calcChain xmlns="http://schemas.openxmlformats.org/spreadsheetml/2006/main">
  <c r="D420" i="2" l="1"/>
  <c r="E420" i="2"/>
  <c r="F420" i="2"/>
  <c r="G420" i="2"/>
  <c r="H420" i="2"/>
  <c r="I420" i="2"/>
  <c r="J420" i="2"/>
  <c r="K420" i="2"/>
  <c r="C420" i="2"/>
  <c r="I263" i="2" l="1"/>
  <c r="F158" i="2" l="1"/>
  <c r="E175" i="2" l="1"/>
  <c r="F175" i="2"/>
  <c r="G175" i="2"/>
  <c r="H175" i="2"/>
  <c r="I175" i="2"/>
  <c r="J175" i="2"/>
  <c r="K175" i="2"/>
  <c r="E16" i="2"/>
  <c r="F16" i="2"/>
  <c r="G16" i="2"/>
  <c r="H16" i="2"/>
  <c r="I16" i="2"/>
  <c r="J16" i="2"/>
  <c r="K16" i="2"/>
  <c r="D232" i="2" l="1"/>
  <c r="E232" i="2"/>
  <c r="F232" i="2"/>
  <c r="G232" i="2"/>
  <c r="H232" i="2"/>
  <c r="I232" i="2"/>
  <c r="J232" i="2"/>
  <c r="K232" i="2"/>
  <c r="D244" i="2"/>
  <c r="D256" i="2"/>
  <c r="E256" i="2"/>
  <c r="F256" i="2"/>
  <c r="G256" i="2"/>
  <c r="H256" i="2"/>
  <c r="I256" i="2"/>
  <c r="J256" i="2"/>
  <c r="K256" i="2"/>
  <c r="E244" i="2"/>
  <c r="F244" i="2"/>
  <c r="G244" i="2"/>
  <c r="H244" i="2"/>
  <c r="I244" i="2"/>
  <c r="J244" i="2"/>
  <c r="K244" i="2"/>
  <c r="D189" i="2"/>
  <c r="E189" i="2"/>
  <c r="F189" i="2"/>
  <c r="G189" i="2"/>
  <c r="H189" i="2"/>
  <c r="I189" i="2"/>
  <c r="J189" i="2"/>
  <c r="K189" i="2"/>
  <c r="D175" i="2"/>
  <c r="K323" i="2" l="1"/>
  <c r="D290" i="2"/>
  <c r="E290" i="2"/>
  <c r="F290" i="2"/>
  <c r="G290" i="2"/>
  <c r="H290" i="2"/>
  <c r="I290" i="2"/>
  <c r="J290" i="2"/>
  <c r="K290" i="2"/>
  <c r="C218" i="2"/>
  <c r="C220" i="2"/>
  <c r="K338" i="2"/>
  <c r="J338" i="2"/>
  <c r="I338" i="2"/>
  <c r="H338" i="2"/>
  <c r="G338" i="2"/>
  <c r="E338" i="2"/>
  <c r="F338" i="2"/>
  <c r="D338" i="2"/>
  <c r="D325" i="2"/>
  <c r="D323" i="2" s="1"/>
  <c r="E325" i="2"/>
  <c r="E323" i="2" s="1"/>
  <c r="F325" i="2"/>
  <c r="F323" i="2" s="1"/>
  <c r="G325" i="2"/>
  <c r="G326" i="2" s="1"/>
  <c r="H325" i="2"/>
  <c r="H326" i="2" s="1"/>
  <c r="I325" i="2"/>
  <c r="I326" i="2" s="1"/>
  <c r="J325" i="2"/>
  <c r="J326" i="2" s="1"/>
  <c r="K325" i="2"/>
  <c r="K326" i="2" s="1"/>
  <c r="C325" i="2"/>
  <c r="C323" i="2" s="1"/>
  <c r="J323" i="2" l="1"/>
  <c r="H323" i="2"/>
  <c r="I323" i="2"/>
  <c r="K324" i="2" s="1"/>
  <c r="G323" i="2"/>
  <c r="I324" i="2" s="1"/>
  <c r="F324" i="2"/>
  <c r="E324" i="2"/>
  <c r="D324" i="2"/>
  <c r="F326" i="2"/>
  <c r="D326" i="2"/>
  <c r="E326" i="2"/>
  <c r="K277" i="2"/>
  <c r="J277" i="2"/>
  <c r="I277" i="2"/>
  <c r="H277" i="2"/>
  <c r="G277" i="2"/>
  <c r="F277" i="2"/>
  <c r="E277" i="2"/>
  <c r="D277" i="2"/>
  <c r="C256" i="2"/>
  <c r="C244" i="2"/>
  <c r="C232" i="2"/>
  <c r="J324" i="2" l="1"/>
  <c r="H324" i="2"/>
  <c r="G324" i="2"/>
  <c r="C189" i="2"/>
  <c r="C175" i="2"/>
  <c r="D115" i="2"/>
  <c r="E115" i="2"/>
  <c r="F115" i="2"/>
  <c r="G115" i="2"/>
  <c r="H115" i="2"/>
  <c r="I115" i="2"/>
  <c r="J115" i="2"/>
  <c r="K115" i="2"/>
  <c r="C115" i="2"/>
  <c r="K114" i="2"/>
  <c r="J114" i="2"/>
  <c r="I114" i="2"/>
  <c r="H114" i="2"/>
  <c r="G114" i="2"/>
  <c r="F114" i="2"/>
  <c r="E114" i="2"/>
  <c r="D114" i="2"/>
  <c r="D107" i="2"/>
  <c r="E107" i="2"/>
  <c r="F107" i="2"/>
  <c r="G107" i="2"/>
  <c r="H107" i="2"/>
  <c r="I107" i="2"/>
  <c r="J107" i="2"/>
  <c r="K107" i="2"/>
  <c r="C107" i="2"/>
  <c r="C77" i="2"/>
  <c r="D69" i="2"/>
  <c r="E69" i="2"/>
  <c r="F69" i="2"/>
  <c r="G69" i="2"/>
  <c r="H69" i="2"/>
  <c r="I69" i="2"/>
  <c r="J69" i="2"/>
  <c r="K69" i="2"/>
  <c r="C69" i="2"/>
  <c r="D42" i="2"/>
  <c r="E42" i="2"/>
  <c r="F42" i="2"/>
  <c r="G42" i="2"/>
  <c r="H42" i="2"/>
  <c r="I42" i="2"/>
  <c r="J42" i="2"/>
  <c r="K42" i="2"/>
  <c r="C42" i="2"/>
  <c r="J50" i="2" l="1"/>
  <c r="H50" i="2"/>
  <c r="F50" i="2"/>
  <c r="D50" i="2"/>
  <c r="K50" i="2"/>
  <c r="I50" i="2"/>
  <c r="G50" i="2"/>
  <c r="E50" i="2"/>
  <c r="C50" i="2"/>
  <c r="C207" i="2" l="1"/>
  <c r="D104" i="2"/>
  <c r="E104" i="2"/>
  <c r="F104" i="2"/>
  <c r="G104" i="2"/>
  <c r="H104" i="2"/>
  <c r="I104" i="2"/>
  <c r="J104" i="2"/>
  <c r="K104" i="2"/>
  <c r="C104" i="2"/>
  <c r="D228" i="2" l="1"/>
  <c r="E228" i="2"/>
  <c r="F228" i="2"/>
  <c r="G228" i="2"/>
  <c r="H228" i="2"/>
  <c r="I228" i="2"/>
  <c r="J228" i="2"/>
  <c r="K228" i="2"/>
  <c r="C228" i="2"/>
  <c r="D207" i="2" l="1"/>
  <c r="E207" i="2"/>
  <c r="F207" i="2"/>
  <c r="G207" i="2"/>
  <c r="H207" i="2"/>
  <c r="I207" i="2"/>
  <c r="J207" i="2"/>
  <c r="K207" i="2"/>
  <c r="D341" i="2"/>
  <c r="E341" i="2"/>
  <c r="F341" i="2"/>
  <c r="G341" i="2"/>
  <c r="H341" i="2"/>
  <c r="I341" i="2"/>
  <c r="J341" i="2"/>
  <c r="K341" i="2"/>
  <c r="C341" i="2"/>
  <c r="D268" i="2"/>
  <c r="D266" i="2" s="1"/>
  <c r="E268" i="2"/>
  <c r="E266" i="2" s="1"/>
  <c r="F268" i="2"/>
  <c r="F266" i="2" s="1"/>
  <c r="G268" i="2"/>
  <c r="H268" i="2"/>
  <c r="I268" i="2"/>
  <c r="J268" i="2"/>
  <c r="K268" i="2"/>
  <c r="C268" i="2"/>
  <c r="C266" i="2" s="1"/>
  <c r="D298" i="2"/>
  <c r="D296" i="2" s="1"/>
  <c r="E298" i="2"/>
  <c r="E296" i="2" s="1"/>
  <c r="F298" i="2"/>
  <c r="F296" i="2" s="1"/>
  <c r="G298" i="2"/>
  <c r="G296" i="2" s="1"/>
  <c r="H298" i="2"/>
  <c r="H296" i="2" s="1"/>
  <c r="I298" i="2"/>
  <c r="I296" i="2" s="1"/>
  <c r="J298" i="2"/>
  <c r="J296" i="2" s="1"/>
  <c r="K298" i="2"/>
  <c r="K296" i="2" s="1"/>
  <c r="C298" i="2"/>
  <c r="C296" i="2" s="1"/>
  <c r="D371" i="2"/>
  <c r="E371" i="2"/>
  <c r="F371" i="2"/>
  <c r="G371" i="2"/>
  <c r="H371" i="2"/>
  <c r="I371" i="2"/>
  <c r="J371" i="2"/>
  <c r="K371" i="2"/>
  <c r="C371" i="2"/>
  <c r="D316" i="2"/>
  <c r="E316" i="2"/>
  <c r="F316" i="2"/>
  <c r="G316" i="2"/>
  <c r="H316" i="2"/>
  <c r="I316" i="2"/>
  <c r="J316" i="2"/>
  <c r="K316" i="2"/>
  <c r="C316" i="2"/>
  <c r="D239" i="2"/>
  <c r="E239" i="2"/>
  <c r="F239" i="2"/>
  <c r="G239" i="2"/>
  <c r="H239" i="2"/>
  <c r="I239" i="2"/>
  <c r="J239" i="2"/>
  <c r="K239" i="2"/>
  <c r="C239" i="2"/>
  <c r="D63" i="2"/>
  <c r="E63" i="2"/>
  <c r="F63" i="2"/>
  <c r="G63" i="2"/>
  <c r="H63" i="2"/>
  <c r="I63" i="2"/>
  <c r="J63" i="2"/>
  <c r="K63" i="2"/>
  <c r="C63" i="2"/>
  <c r="D54" i="2"/>
  <c r="E54" i="2"/>
  <c r="F54" i="2"/>
  <c r="G54" i="2"/>
  <c r="H54" i="2"/>
  <c r="I54" i="2"/>
  <c r="J54" i="2"/>
  <c r="K54" i="2"/>
  <c r="C54" i="2"/>
  <c r="D77" i="2"/>
  <c r="E77" i="2"/>
  <c r="F77" i="2"/>
  <c r="G77" i="2"/>
  <c r="H77" i="2"/>
  <c r="I77" i="2"/>
  <c r="J77" i="2"/>
  <c r="K77" i="2"/>
  <c r="D145" i="2"/>
  <c r="E145" i="2"/>
  <c r="F145" i="2"/>
  <c r="G145" i="2"/>
  <c r="H145" i="2"/>
  <c r="I145" i="2"/>
  <c r="J145" i="2"/>
  <c r="K145" i="2"/>
  <c r="C145" i="2"/>
  <c r="D158" i="2"/>
  <c r="E158" i="2"/>
  <c r="G158" i="2"/>
  <c r="H158" i="2"/>
  <c r="I158" i="2"/>
  <c r="J158" i="2"/>
  <c r="K158" i="2"/>
  <c r="C158" i="2"/>
  <c r="D171" i="2"/>
  <c r="E171" i="2"/>
  <c r="F171" i="2"/>
  <c r="G171" i="2"/>
  <c r="H171" i="2"/>
  <c r="I171" i="2"/>
  <c r="J171" i="2"/>
  <c r="K171" i="2"/>
  <c r="C171" i="2"/>
  <c r="D250" i="2"/>
  <c r="E250" i="2"/>
  <c r="F250" i="2"/>
  <c r="G250" i="2"/>
  <c r="H250" i="2"/>
  <c r="I250" i="2"/>
  <c r="J250" i="2"/>
  <c r="K250" i="2"/>
  <c r="C250" i="2"/>
  <c r="D96" i="2"/>
  <c r="E96" i="2"/>
  <c r="F96" i="2"/>
  <c r="G96" i="2"/>
  <c r="H96" i="2"/>
  <c r="I96" i="2"/>
  <c r="J96" i="2"/>
  <c r="K96" i="2"/>
  <c r="C96" i="2"/>
  <c r="D220" i="2"/>
  <c r="E220" i="2"/>
  <c r="F220" i="2"/>
  <c r="G220" i="2"/>
  <c r="H220" i="2"/>
  <c r="I220" i="2"/>
  <c r="I221" i="2" s="1"/>
  <c r="J220" i="2"/>
  <c r="K220" i="2"/>
  <c r="F48" i="2" l="1"/>
  <c r="E267" i="2"/>
  <c r="K269" i="2"/>
  <c r="K266" i="2"/>
  <c r="I269" i="2"/>
  <c r="I266" i="2"/>
  <c r="G269" i="2"/>
  <c r="G266" i="2"/>
  <c r="G267" i="2" s="1"/>
  <c r="J269" i="2"/>
  <c r="J266" i="2"/>
  <c r="H269" i="2"/>
  <c r="H266" i="2"/>
  <c r="H267" i="2" s="1"/>
  <c r="F267" i="2"/>
  <c r="D267" i="2"/>
  <c r="J48" i="2"/>
  <c r="H48" i="2"/>
  <c r="D48" i="2"/>
  <c r="K48" i="2"/>
  <c r="I48" i="2"/>
  <c r="G48" i="2"/>
  <c r="E48" i="2"/>
  <c r="C48" i="2"/>
  <c r="D269" i="2"/>
  <c r="E269" i="2"/>
  <c r="F269" i="2"/>
  <c r="J267" i="2" l="1"/>
  <c r="I267" i="2"/>
  <c r="K267" i="2"/>
  <c r="D379" i="2"/>
  <c r="E379" i="2"/>
  <c r="F379" i="2"/>
  <c r="H379" i="2"/>
  <c r="K382" i="2"/>
  <c r="C369" i="2"/>
  <c r="E369" i="2"/>
  <c r="H372" i="2"/>
  <c r="I369" i="2"/>
  <c r="K369" i="2"/>
  <c r="E339" i="2"/>
  <c r="F339" i="2"/>
  <c r="H339" i="2"/>
  <c r="E314" i="2"/>
  <c r="H317" i="2"/>
  <c r="D308" i="2"/>
  <c r="E308" i="2"/>
  <c r="F308" i="2"/>
  <c r="G308" i="2"/>
  <c r="H308" i="2"/>
  <c r="I308" i="2"/>
  <c r="J308" i="2"/>
  <c r="J309" i="2" s="1"/>
  <c r="E297" i="2"/>
  <c r="H299" i="2"/>
  <c r="E291" i="2"/>
  <c r="G293" i="2"/>
  <c r="C280" i="2"/>
  <c r="C278" i="2" s="1"/>
  <c r="D280" i="2"/>
  <c r="D278" i="2" s="1"/>
  <c r="E280" i="2"/>
  <c r="E278" i="2" s="1"/>
  <c r="F280" i="2"/>
  <c r="F10" i="2" s="1"/>
  <c r="G280" i="2"/>
  <c r="G278" i="2" s="1"/>
  <c r="H280" i="2"/>
  <c r="H278" i="2" s="1"/>
  <c r="I280" i="2"/>
  <c r="I10" i="2" s="1"/>
  <c r="J280" i="2"/>
  <c r="J10" i="2" s="1"/>
  <c r="K280" i="2"/>
  <c r="K278" i="2" s="1"/>
  <c r="C260" i="2"/>
  <c r="D260" i="2"/>
  <c r="G260" i="2"/>
  <c r="H260" i="2"/>
  <c r="I260" i="2"/>
  <c r="J260" i="2"/>
  <c r="K263" i="2"/>
  <c r="C248" i="2"/>
  <c r="E248" i="2"/>
  <c r="G248" i="2"/>
  <c r="H248" i="2"/>
  <c r="K248" i="2"/>
  <c r="K240" i="2"/>
  <c r="D226" i="2"/>
  <c r="E226" i="2"/>
  <c r="G226" i="2"/>
  <c r="H229" i="2"/>
  <c r="I226" i="2"/>
  <c r="K226" i="2"/>
  <c r="G218" i="2"/>
  <c r="K221" i="2"/>
  <c r="H205" i="2"/>
  <c r="J205" i="2"/>
  <c r="K205" i="2"/>
  <c r="C199" i="2"/>
  <c r="E199" i="2"/>
  <c r="F199" i="2"/>
  <c r="G199" i="2"/>
  <c r="I199" i="2"/>
  <c r="K202" i="2"/>
  <c r="D193" i="2"/>
  <c r="F193" i="2"/>
  <c r="G193" i="2"/>
  <c r="H193" i="2"/>
  <c r="J193" i="2"/>
  <c r="E185" i="2"/>
  <c r="F185" i="2"/>
  <c r="G185" i="2"/>
  <c r="I185" i="2"/>
  <c r="E179" i="2"/>
  <c r="F179" i="2"/>
  <c r="G179" i="2"/>
  <c r="I179" i="2"/>
  <c r="J179" i="2"/>
  <c r="H169" i="2"/>
  <c r="K169" i="2"/>
  <c r="D163" i="2"/>
  <c r="E163" i="2"/>
  <c r="F163" i="2"/>
  <c r="I163" i="2"/>
  <c r="K163" i="2"/>
  <c r="F156" i="2"/>
  <c r="G159" i="2"/>
  <c r="K156" i="2"/>
  <c r="D150" i="2"/>
  <c r="H150" i="2"/>
  <c r="I150" i="2"/>
  <c r="K150" i="2"/>
  <c r="E143" i="2"/>
  <c r="K143" i="2"/>
  <c r="F137" i="2"/>
  <c r="G137" i="2"/>
  <c r="J137" i="2"/>
  <c r="K137" i="2"/>
  <c r="C131" i="2"/>
  <c r="E131" i="2"/>
  <c r="G131" i="2"/>
  <c r="I131" i="2"/>
  <c r="K131" i="2"/>
  <c r="G125" i="2"/>
  <c r="I125" i="2"/>
  <c r="D119" i="2"/>
  <c r="G119" i="2"/>
  <c r="C111" i="2"/>
  <c r="D111" i="2"/>
  <c r="E111" i="2"/>
  <c r="F111" i="2"/>
  <c r="I111" i="2"/>
  <c r="J111" i="2"/>
  <c r="K111" i="2"/>
  <c r="K112" i="2" s="1"/>
  <c r="C102" i="2"/>
  <c r="E102" i="2"/>
  <c r="G105" i="2"/>
  <c r="H102" i="2"/>
  <c r="I102" i="2"/>
  <c r="J105" i="2"/>
  <c r="K105" i="2"/>
  <c r="D88" i="2"/>
  <c r="I88" i="2"/>
  <c r="J88" i="2"/>
  <c r="E82" i="2"/>
  <c r="F82" i="2"/>
  <c r="J82" i="2"/>
  <c r="K82" i="2"/>
  <c r="J75" i="2"/>
  <c r="J61" i="2"/>
  <c r="E61" i="2"/>
  <c r="J52" i="2"/>
  <c r="D52" i="2"/>
  <c r="H38" i="2"/>
  <c r="K32" i="2"/>
  <c r="J32" i="2"/>
  <c r="H32" i="2"/>
  <c r="F32" i="2"/>
  <c r="D32" i="2"/>
  <c r="K26" i="2"/>
  <c r="I26" i="2"/>
  <c r="G26" i="2"/>
  <c r="E26" i="2"/>
  <c r="C26" i="2"/>
  <c r="C20" i="2"/>
  <c r="E20" i="2"/>
  <c r="F20" i="2"/>
  <c r="H23" i="2"/>
  <c r="I20" i="2"/>
  <c r="J20" i="2"/>
  <c r="K20" i="2"/>
  <c r="C18" i="2"/>
  <c r="D18" i="2"/>
  <c r="E18" i="2"/>
  <c r="F18" i="2"/>
  <c r="G18" i="2"/>
  <c r="G19" i="2" s="1"/>
  <c r="H18" i="2"/>
  <c r="H19" i="2" s="1"/>
  <c r="I18" i="2"/>
  <c r="I19" i="2" s="1"/>
  <c r="J18" i="2"/>
  <c r="J19" i="2" s="1"/>
  <c r="K18" i="2"/>
  <c r="K427" i="2"/>
  <c r="J427" i="2"/>
  <c r="I427" i="2"/>
  <c r="H427" i="2"/>
  <c r="G427" i="2"/>
  <c r="F427" i="2"/>
  <c r="E427" i="2"/>
  <c r="D427" i="2"/>
  <c r="K423" i="2"/>
  <c r="J423" i="2"/>
  <c r="I423" i="2"/>
  <c r="H423" i="2"/>
  <c r="G423" i="2"/>
  <c r="F423" i="2"/>
  <c r="E423" i="2"/>
  <c r="D423" i="2"/>
  <c r="D421" i="2"/>
  <c r="K417" i="2"/>
  <c r="J417" i="2"/>
  <c r="I417" i="2"/>
  <c r="H417" i="2"/>
  <c r="G417" i="2"/>
  <c r="F417" i="2"/>
  <c r="E417" i="2"/>
  <c r="D417" i="2"/>
  <c r="K413" i="2"/>
  <c r="J413" i="2"/>
  <c r="I413" i="2"/>
  <c r="H413" i="2"/>
  <c r="G413" i="2"/>
  <c r="F413" i="2"/>
  <c r="E413" i="2"/>
  <c r="D413" i="2"/>
  <c r="K411" i="2"/>
  <c r="J411" i="2"/>
  <c r="I411" i="2"/>
  <c r="H411" i="2"/>
  <c r="G411" i="2"/>
  <c r="F411" i="2"/>
  <c r="E411" i="2"/>
  <c r="D411" i="2"/>
  <c r="K405" i="2"/>
  <c r="J405" i="2"/>
  <c r="I405" i="2"/>
  <c r="H405" i="2"/>
  <c r="G405" i="2"/>
  <c r="F405" i="2"/>
  <c r="E405" i="2"/>
  <c r="D405" i="2"/>
  <c r="K399" i="2"/>
  <c r="J399" i="2"/>
  <c r="I399" i="2"/>
  <c r="H399" i="2"/>
  <c r="G399" i="2"/>
  <c r="F399" i="2"/>
  <c r="E399" i="2"/>
  <c r="D399" i="2"/>
  <c r="K393" i="2"/>
  <c r="J393" i="2"/>
  <c r="I393" i="2"/>
  <c r="H393" i="2"/>
  <c r="G393" i="2"/>
  <c r="F393" i="2"/>
  <c r="E393" i="2"/>
  <c r="D393" i="2"/>
  <c r="K384" i="2"/>
  <c r="J384" i="2"/>
  <c r="I384" i="2"/>
  <c r="H384" i="2"/>
  <c r="G384" i="2"/>
  <c r="F384" i="2"/>
  <c r="E384" i="2"/>
  <c r="D384" i="2"/>
  <c r="K378" i="2"/>
  <c r="J378" i="2"/>
  <c r="I378" i="2"/>
  <c r="H378" i="2"/>
  <c r="G378" i="2"/>
  <c r="F378" i="2"/>
  <c r="E378" i="2"/>
  <c r="D378" i="2"/>
  <c r="K368" i="2"/>
  <c r="J368" i="2"/>
  <c r="I368" i="2"/>
  <c r="H368" i="2"/>
  <c r="G368" i="2"/>
  <c r="F368" i="2"/>
  <c r="E368" i="2"/>
  <c r="D368" i="2"/>
  <c r="K322" i="2"/>
  <c r="J322" i="2"/>
  <c r="I322" i="2"/>
  <c r="H322" i="2"/>
  <c r="G322" i="2"/>
  <c r="F322" i="2"/>
  <c r="E322" i="2"/>
  <c r="D322" i="2"/>
  <c r="K313" i="2"/>
  <c r="J313" i="2"/>
  <c r="I313" i="2"/>
  <c r="H313" i="2"/>
  <c r="G313" i="2"/>
  <c r="F313" i="2"/>
  <c r="E313" i="2"/>
  <c r="D313" i="2"/>
  <c r="K307" i="2"/>
  <c r="J307" i="2"/>
  <c r="I307" i="2"/>
  <c r="H307" i="2"/>
  <c r="G307" i="2"/>
  <c r="F307" i="2"/>
  <c r="E307" i="2"/>
  <c r="D307" i="2"/>
  <c r="D297" i="2"/>
  <c r="K295" i="2"/>
  <c r="J295" i="2"/>
  <c r="I295" i="2"/>
  <c r="H295" i="2"/>
  <c r="G295" i="2"/>
  <c r="F295" i="2"/>
  <c r="E295" i="2"/>
  <c r="D295" i="2"/>
  <c r="K289" i="2"/>
  <c r="J289" i="2"/>
  <c r="I289" i="2"/>
  <c r="H289" i="2"/>
  <c r="G289" i="2"/>
  <c r="F289" i="2"/>
  <c r="E289" i="2"/>
  <c r="D289" i="2"/>
  <c r="K265" i="2"/>
  <c r="J265" i="2"/>
  <c r="I265" i="2"/>
  <c r="H265" i="2"/>
  <c r="G265" i="2"/>
  <c r="F265" i="2"/>
  <c r="E265" i="2"/>
  <c r="D265" i="2"/>
  <c r="K257" i="2"/>
  <c r="J257" i="2"/>
  <c r="I257" i="2"/>
  <c r="H257" i="2"/>
  <c r="G257" i="2"/>
  <c r="F257" i="2"/>
  <c r="E257" i="2"/>
  <c r="D257" i="2"/>
  <c r="K245" i="2"/>
  <c r="J245" i="2"/>
  <c r="I245" i="2"/>
  <c r="H245" i="2"/>
  <c r="G245" i="2"/>
  <c r="F245" i="2"/>
  <c r="E245" i="2"/>
  <c r="D245" i="2"/>
  <c r="K233" i="2"/>
  <c r="J233" i="2"/>
  <c r="I233" i="2"/>
  <c r="H233" i="2"/>
  <c r="G233" i="2"/>
  <c r="F233" i="2"/>
  <c r="E233" i="2"/>
  <c r="D233" i="2"/>
  <c r="K225" i="2"/>
  <c r="J225" i="2"/>
  <c r="I225" i="2"/>
  <c r="H225" i="2"/>
  <c r="G225" i="2"/>
  <c r="F225" i="2"/>
  <c r="E225" i="2"/>
  <c r="D225" i="2"/>
  <c r="K217" i="2"/>
  <c r="J217" i="2"/>
  <c r="I217" i="2"/>
  <c r="H217" i="2"/>
  <c r="G217" i="2"/>
  <c r="F217" i="2"/>
  <c r="E217" i="2"/>
  <c r="D217" i="2"/>
  <c r="K204" i="2"/>
  <c r="J204" i="2"/>
  <c r="I204" i="2"/>
  <c r="H204" i="2"/>
  <c r="G204" i="2"/>
  <c r="F204" i="2"/>
  <c r="E204" i="2"/>
  <c r="D204" i="2"/>
  <c r="K198" i="2"/>
  <c r="J198" i="2"/>
  <c r="I198" i="2"/>
  <c r="H198" i="2"/>
  <c r="G198" i="2"/>
  <c r="F198" i="2"/>
  <c r="E198" i="2"/>
  <c r="D198" i="2"/>
  <c r="K190" i="2"/>
  <c r="J190" i="2"/>
  <c r="I190" i="2"/>
  <c r="H190" i="2"/>
  <c r="G190" i="2"/>
  <c r="F190" i="2"/>
  <c r="E190" i="2"/>
  <c r="D190" i="2"/>
  <c r="K184" i="2"/>
  <c r="J184" i="2"/>
  <c r="I184" i="2"/>
  <c r="H184" i="2"/>
  <c r="G184" i="2"/>
  <c r="F184" i="2"/>
  <c r="E184" i="2"/>
  <c r="D184" i="2"/>
  <c r="K176" i="2"/>
  <c r="J176" i="2"/>
  <c r="I176" i="2"/>
  <c r="H176" i="2"/>
  <c r="G176" i="2"/>
  <c r="F176" i="2"/>
  <c r="E176" i="2"/>
  <c r="D176" i="2"/>
  <c r="K168" i="2"/>
  <c r="J168" i="2"/>
  <c r="I168" i="2"/>
  <c r="H168" i="2"/>
  <c r="G168" i="2"/>
  <c r="F168" i="2"/>
  <c r="E168" i="2"/>
  <c r="D168" i="2"/>
  <c r="K162" i="2"/>
  <c r="J162" i="2"/>
  <c r="I162" i="2"/>
  <c r="H162" i="2"/>
  <c r="G162" i="2"/>
  <c r="F162" i="2"/>
  <c r="E162" i="2"/>
  <c r="D162" i="2"/>
  <c r="K155" i="2"/>
  <c r="J155" i="2"/>
  <c r="I155" i="2"/>
  <c r="H155" i="2"/>
  <c r="G155" i="2"/>
  <c r="F155" i="2"/>
  <c r="E155" i="2"/>
  <c r="D155" i="2"/>
  <c r="K149" i="2"/>
  <c r="J149" i="2"/>
  <c r="I149" i="2"/>
  <c r="H149" i="2"/>
  <c r="G149" i="2"/>
  <c r="F149" i="2"/>
  <c r="E149" i="2"/>
  <c r="D149" i="2"/>
  <c r="K142" i="2"/>
  <c r="J142" i="2"/>
  <c r="I142" i="2"/>
  <c r="H142" i="2"/>
  <c r="G142" i="2"/>
  <c r="F142" i="2"/>
  <c r="E142" i="2"/>
  <c r="D142" i="2"/>
  <c r="K136" i="2"/>
  <c r="J136" i="2"/>
  <c r="I136" i="2"/>
  <c r="H136" i="2"/>
  <c r="G136" i="2"/>
  <c r="F136" i="2"/>
  <c r="E136" i="2"/>
  <c r="D136" i="2"/>
  <c r="K130" i="2"/>
  <c r="J130" i="2"/>
  <c r="I130" i="2"/>
  <c r="H130" i="2"/>
  <c r="G130" i="2"/>
  <c r="F130" i="2"/>
  <c r="E130" i="2"/>
  <c r="D130" i="2"/>
  <c r="K124" i="2"/>
  <c r="J124" i="2"/>
  <c r="I124" i="2"/>
  <c r="H124" i="2"/>
  <c r="G124" i="2"/>
  <c r="F124" i="2"/>
  <c r="E124" i="2"/>
  <c r="D124" i="2"/>
  <c r="K116" i="2"/>
  <c r="J116" i="2"/>
  <c r="I116" i="2"/>
  <c r="H116" i="2"/>
  <c r="G116" i="2"/>
  <c r="F116" i="2"/>
  <c r="E116" i="2"/>
  <c r="D116" i="2"/>
  <c r="K108" i="2"/>
  <c r="J108" i="2"/>
  <c r="I108" i="2"/>
  <c r="H108" i="2"/>
  <c r="G108" i="2"/>
  <c r="F108" i="2"/>
  <c r="E108" i="2"/>
  <c r="D108" i="2"/>
  <c r="K101" i="2"/>
  <c r="J101" i="2"/>
  <c r="I101" i="2"/>
  <c r="H101" i="2"/>
  <c r="G101" i="2"/>
  <c r="F101" i="2"/>
  <c r="E101" i="2"/>
  <c r="D101" i="2"/>
  <c r="K93" i="2"/>
  <c r="J93" i="2"/>
  <c r="I93" i="2"/>
  <c r="H93" i="2"/>
  <c r="G93" i="2"/>
  <c r="F93" i="2"/>
  <c r="E93" i="2"/>
  <c r="D93" i="2"/>
  <c r="K87" i="2"/>
  <c r="J87" i="2"/>
  <c r="I87" i="2"/>
  <c r="H87" i="2"/>
  <c r="G87" i="2"/>
  <c r="F87" i="2"/>
  <c r="E87" i="2"/>
  <c r="D87" i="2"/>
  <c r="K81" i="2"/>
  <c r="J81" i="2"/>
  <c r="I81" i="2"/>
  <c r="H81" i="2"/>
  <c r="G81" i="2"/>
  <c r="F81" i="2"/>
  <c r="E81" i="2"/>
  <c r="D81" i="2"/>
  <c r="K70" i="2"/>
  <c r="J70" i="2"/>
  <c r="I70" i="2"/>
  <c r="H70" i="2"/>
  <c r="G70" i="2"/>
  <c r="F70" i="2"/>
  <c r="E70" i="2"/>
  <c r="D70" i="2"/>
  <c r="K60" i="2"/>
  <c r="J60" i="2"/>
  <c r="I60" i="2"/>
  <c r="H60" i="2"/>
  <c r="G60" i="2"/>
  <c r="F60" i="2"/>
  <c r="E60" i="2"/>
  <c r="D60" i="2"/>
  <c r="K43" i="2"/>
  <c r="J43" i="2"/>
  <c r="I43" i="2"/>
  <c r="H43" i="2"/>
  <c r="G43" i="2"/>
  <c r="F43" i="2"/>
  <c r="E43" i="2"/>
  <c r="D43" i="2"/>
  <c r="K37" i="2"/>
  <c r="J37" i="2"/>
  <c r="I37" i="2"/>
  <c r="H37" i="2"/>
  <c r="G37" i="2"/>
  <c r="F37" i="2"/>
  <c r="E37" i="2"/>
  <c r="D37" i="2"/>
  <c r="K31" i="2"/>
  <c r="J31" i="2"/>
  <c r="I31" i="2"/>
  <c r="H31" i="2"/>
  <c r="G31" i="2"/>
  <c r="F31" i="2"/>
  <c r="E31" i="2"/>
  <c r="D31" i="2"/>
  <c r="K25" i="2"/>
  <c r="J25" i="2"/>
  <c r="I25" i="2"/>
  <c r="H25" i="2"/>
  <c r="G25" i="2"/>
  <c r="F25" i="2"/>
  <c r="E25" i="2"/>
  <c r="D25" i="2"/>
  <c r="H369" i="2"/>
  <c r="D369" i="2"/>
  <c r="I339" i="2"/>
  <c r="D339" i="2"/>
  <c r="J314" i="2"/>
  <c r="H314" i="2"/>
  <c r="F314" i="2"/>
  <c r="D314" i="2"/>
  <c r="J64" i="2"/>
  <c r="F38" i="2"/>
  <c r="C390" i="2"/>
  <c r="D390" i="2"/>
  <c r="E390" i="2"/>
  <c r="F390" i="2"/>
  <c r="G390" i="2"/>
  <c r="G391" i="2" s="1"/>
  <c r="H390" i="2"/>
  <c r="H391" i="2" s="1"/>
  <c r="I390" i="2"/>
  <c r="I391" i="2" s="1"/>
  <c r="J390" i="2"/>
  <c r="K390" i="2"/>
  <c r="K391" i="2" s="1"/>
  <c r="C396" i="2"/>
  <c r="D396" i="2"/>
  <c r="E396" i="2"/>
  <c r="F396" i="2"/>
  <c r="G396" i="2"/>
  <c r="H396" i="2"/>
  <c r="H397" i="2" s="1"/>
  <c r="I396" i="2"/>
  <c r="I397" i="2" s="1"/>
  <c r="J396" i="2"/>
  <c r="J397" i="2" s="1"/>
  <c r="K396" i="2"/>
  <c r="K397" i="2" s="1"/>
  <c r="C402" i="2"/>
  <c r="D402" i="2"/>
  <c r="E402" i="2"/>
  <c r="F402" i="2"/>
  <c r="G402" i="2"/>
  <c r="H402" i="2"/>
  <c r="H403" i="2" s="1"/>
  <c r="I402" i="2"/>
  <c r="J402" i="2"/>
  <c r="J403" i="2" s="1"/>
  <c r="K402" i="2"/>
  <c r="K403" i="2" s="1"/>
  <c r="C408" i="2"/>
  <c r="D408" i="2"/>
  <c r="E408" i="2"/>
  <c r="F408" i="2"/>
  <c r="G408" i="2"/>
  <c r="G409" i="2" s="1"/>
  <c r="H408" i="2"/>
  <c r="H409" i="2" s="1"/>
  <c r="I408" i="2"/>
  <c r="J408" i="2"/>
  <c r="J409" i="2" s="1"/>
  <c r="K408" i="2"/>
  <c r="C414" i="2"/>
  <c r="D414" i="2"/>
  <c r="E414" i="2"/>
  <c r="F414" i="2"/>
  <c r="G414" i="2"/>
  <c r="G415" i="2" s="1"/>
  <c r="H414" i="2"/>
  <c r="H415" i="2" s="1"/>
  <c r="I414" i="2"/>
  <c r="I415" i="2" s="1"/>
  <c r="J414" i="2"/>
  <c r="J415" i="2" s="1"/>
  <c r="K414" i="2"/>
  <c r="K415" i="2" s="1"/>
  <c r="E421" i="2"/>
  <c r="G421" i="2"/>
  <c r="H421" i="2"/>
  <c r="I421" i="2"/>
  <c r="J421" i="2"/>
  <c r="K421" i="2"/>
  <c r="H61" i="2"/>
  <c r="F237" i="2"/>
  <c r="C119" i="2"/>
  <c r="H143" i="2"/>
  <c r="C156" i="2"/>
  <c r="G169" i="2"/>
  <c r="J38" i="2"/>
  <c r="H41" i="2"/>
  <c r="G251" i="2"/>
  <c r="H172" i="2"/>
  <c r="D41" i="2"/>
  <c r="J41" i="2"/>
  <c r="D55" i="2"/>
  <c r="C75" i="2"/>
  <c r="G75" i="2"/>
  <c r="I119" i="2"/>
  <c r="F125" i="2"/>
  <c r="K52" i="2"/>
  <c r="D64" i="2"/>
  <c r="J78" i="2"/>
  <c r="I51" i="2"/>
  <c r="F52" i="2"/>
  <c r="I55" i="2"/>
  <c r="H64" i="2"/>
  <c r="E75" i="2"/>
  <c r="K75" i="2"/>
  <c r="K78" i="2"/>
  <c r="H88" i="2"/>
  <c r="J125" i="2"/>
  <c r="C143" i="2"/>
  <c r="G143" i="2"/>
  <c r="G146" i="2"/>
  <c r="J23" i="2"/>
  <c r="D26" i="2"/>
  <c r="C52" i="2"/>
  <c r="F61" i="2"/>
  <c r="F64" i="2"/>
  <c r="I61" i="2"/>
  <c r="I64" i="2"/>
  <c r="I75" i="2"/>
  <c r="I78" i="2"/>
  <c r="D137" i="2"/>
  <c r="D143" i="2"/>
  <c r="D146" i="2"/>
  <c r="J143" i="2"/>
  <c r="J146" i="2"/>
  <c r="E146" i="2"/>
  <c r="H146" i="2"/>
  <c r="K146" i="2"/>
  <c r="D156" i="2"/>
  <c r="J156" i="2"/>
  <c r="F169" i="2"/>
  <c r="I172" i="2"/>
  <c r="C205" i="2"/>
  <c r="G205" i="2"/>
  <c r="G208" i="2"/>
  <c r="F218" i="2"/>
  <c r="G221" i="2"/>
  <c r="F240" i="2"/>
  <c r="E251" i="2"/>
  <c r="H251" i="2"/>
  <c r="K251" i="2"/>
  <c r="F143" i="2"/>
  <c r="F146" i="2"/>
  <c r="I143" i="2"/>
  <c r="I146" i="2"/>
  <c r="H159" i="2"/>
  <c r="K159" i="2"/>
  <c r="G172" i="2"/>
  <c r="D208" i="2"/>
  <c r="J208" i="2"/>
  <c r="D218" i="2"/>
  <c r="D221" i="2"/>
  <c r="J221" i="2"/>
  <c r="F248" i="2"/>
  <c r="F251" i="2"/>
  <c r="I248" i="2"/>
  <c r="I251" i="2"/>
  <c r="F159" i="2"/>
  <c r="I156" i="2"/>
  <c r="I159" i="2"/>
  <c r="E205" i="2"/>
  <c r="E208" i="2"/>
  <c r="H208" i="2"/>
  <c r="K208" i="2"/>
  <c r="H218" i="2"/>
  <c r="H221" i="2"/>
  <c r="K218" i="2"/>
  <c r="D237" i="2"/>
  <c r="D240" i="2"/>
  <c r="J237" i="2"/>
  <c r="J240" i="2"/>
  <c r="I205" i="2"/>
  <c r="I206" i="2" s="1"/>
  <c r="I208" i="2"/>
  <c r="H237" i="2"/>
  <c r="H240" i="2"/>
  <c r="K237" i="2"/>
  <c r="D248" i="2"/>
  <c r="D251" i="2"/>
  <c r="J248" i="2"/>
  <c r="J251" i="2"/>
  <c r="C82" i="2"/>
  <c r="K61" i="2"/>
  <c r="D38" i="2"/>
  <c r="I38" i="2"/>
  <c r="H20" i="2"/>
  <c r="C61" i="2"/>
  <c r="E237" i="2"/>
  <c r="E52" i="2"/>
  <c r="F119" i="2"/>
  <c r="F205" i="2"/>
  <c r="D20" i="2"/>
  <c r="D125" i="2"/>
  <c r="D205" i="2"/>
  <c r="E218" i="2"/>
  <c r="J218" i="2"/>
  <c r="I218" i="2"/>
  <c r="F226" i="2"/>
  <c r="C237" i="2"/>
  <c r="H226" i="2"/>
  <c r="F94" i="2"/>
  <c r="D94" i="2"/>
  <c r="H94" i="2"/>
  <c r="H95" i="2" s="1"/>
  <c r="E94" i="2"/>
  <c r="E95" i="2" s="1"/>
  <c r="J94" i="2"/>
  <c r="K94" i="2"/>
  <c r="F97" i="2"/>
  <c r="D97" i="2"/>
  <c r="I94" i="2"/>
  <c r="E97" i="2"/>
  <c r="I97" i="2"/>
  <c r="C94" i="2"/>
  <c r="J97" i="2"/>
  <c r="H97" i="2"/>
  <c r="G97" i="2"/>
  <c r="G94" i="2"/>
  <c r="G95" i="2" s="1"/>
  <c r="K97" i="2"/>
  <c r="K102" i="2"/>
  <c r="D317" i="2"/>
  <c r="G41" i="2"/>
  <c r="J299" i="2"/>
  <c r="F299" i="2"/>
  <c r="G78" i="2"/>
  <c r="G299" i="2"/>
  <c r="I299" i="2"/>
  <c r="D299" i="2"/>
  <c r="E159" i="2"/>
  <c r="E156" i="2"/>
  <c r="D172" i="2"/>
  <c r="D169" i="2"/>
  <c r="G61" i="2"/>
  <c r="G64" i="2"/>
  <c r="I82" i="2"/>
  <c r="I105" i="2"/>
  <c r="K119" i="2"/>
  <c r="E119" i="2"/>
  <c r="C38" i="2"/>
  <c r="J55" i="2"/>
  <c r="H52" i="2"/>
  <c r="H55" i="2"/>
  <c r="D61" i="2"/>
  <c r="E64" i="2"/>
  <c r="E55" i="2"/>
  <c r="F208" i="2"/>
  <c r="E240" i="2"/>
  <c r="E299" i="2"/>
  <c r="F342" i="2"/>
  <c r="J317" i="2"/>
  <c r="F221" i="2"/>
  <c r="E372" i="2"/>
  <c r="H137" i="2"/>
  <c r="F317" i="2"/>
  <c r="H342" i="2"/>
  <c r="D342" i="2"/>
  <c r="E317" i="2"/>
  <c r="E342" i="2"/>
  <c r="I409" i="2" l="1"/>
  <c r="K10" i="2"/>
  <c r="J219" i="2"/>
  <c r="K219" i="2"/>
  <c r="J95" i="2"/>
  <c r="K19" i="2"/>
  <c r="H10" i="2"/>
  <c r="H219" i="2"/>
  <c r="I219" i="2"/>
  <c r="G10" i="2"/>
  <c r="E10" i="2"/>
  <c r="G219" i="2"/>
  <c r="F219" i="2"/>
  <c r="E219" i="2"/>
  <c r="D219" i="2"/>
  <c r="F206" i="2"/>
  <c r="H206" i="2"/>
  <c r="D206" i="2"/>
  <c r="G206" i="2"/>
  <c r="K206" i="2"/>
  <c r="E206" i="2"/>
  <c r="I186" i="2"/>
  <c r="J206" i="2"/>
  <c r="I200" i="2"/>
  <c r="J293" i="2"/>
  <c r="J194" i="2"/>
  <c r="I309" i="2"/>
  <c r="I180" i="2"/>
  <c r="K164" i="2"/>
  <c r="C163" i="2"/>
  <c r="H163" i="2"/>
  <c r="H164" i="2" s="1"/>
  <c r="F144" i="2"/>
  <c r="J39" i="2"/>
  <c r="E53" i="2"/>
  <c r="F46" i="2"/>
  <c r="I311" i="2"/>
  <c r="K120" i="2"/>
  <c r="K27" i="2"/>
  <c r="H380" i="2"/>
  <c r="H293" i="2"/>
  <c r="K199" i="2"/>
  <c r="K200" i="2" s="1"/>
  <c r="G229" i="2"/>
  <c r="J263" i="2"/>
  <c r="H179" i="2"/>
  <c r="J180" i="2" s="1"/>
  <c r="J62" i="2"/>
  <c r="F421" i="2"/>
  <c r="F415" i="2"/>
  <c r="F391" i="2"/>
  <c r="F51" i="2"/>
  <c r="G51" i="2"/>
  <c r="H315" i="2"/>
  <c r="I126" i="2"/>
  <c r="F14" i="2"/>
  <c r="E311" i="2"/>
  <c r="E27" i="2"/>
  <c r="G102" i="2"/>
  <c r="I103" i="2" s="1"/>
  <c r="H194" i="2"/>
  <c r="F311" i="2"/>
  <c r="I14" i="2"/>
  <c r="J46" i="2"/>
  <c r="K62" i="2"/>
  <c r="D249" i="2"/>
  <c r="I229" i="2"/>
  <c r="I202" i="2"/>
  <c r="D157" i="2"/>
  <c r="H46" i="2"/>
  <c r="K151" i="2"/>
  <c r="G186" i="2"/>
  <c r="G200" i="2"/>
  <c r="K229" i="2"/>
  <c r="J291" i="2"/>
  <c r="H263" i="2"/>
  <c r="C226" i="2"/>
  <c r="K185" i="2"/>
  <c r="K186" i="2" s="1"/>
  <c r="K46" i="2"/>
  <c r="F186" i="2"/>
  <c r="D164" i="2"/>
  <c r="G163" i="2"/>
  <c r="G164" i="2" s="1"/>
  <c r="J144" i="2"/>
  <c r="G202" i="2"/>
  <c r="C150" i="2"/>
  <c r="H125" i="2"/>
  <c r="H126" i="2" s="1"/>
  <c r="E19" i="2"/>
  <c r="F105" i="2"/>
  <c r="E263" i="2"/>
  <c r="D293" i="2"/>
  <c r="E380" i="2"/>
  <c r="D144" i="2"/>
  <c r="G180" i="2"/>
  <c r="E202" i="2"/>
  <c r="H309" i="2"/>
  <c r="D382" i="2"/>
  <c r="H33" i="2"/>
  <c r="G76" i="2"/>
  <c r="K83" i="2"/>
  <c r="F180" i="2"/>
  <c r="E249" i="2"/>
  <c r="I297" i="2"/>
  <c r="J138" i="2"/>
  <c r="F19" i="2"/>
  <c r="K29" i="2"/>
  <c r="I46" i="2"/>
  <c r="G263" i="2"/>
  <c r="D131" i="2"/>
  <c r="D132" i="2" s="1"/>
  <c r="H131" i="2"/>
  <c r="F388" i="2"/>
  <c r="D415" i="2"/>
  <c r="E409" i="2"/>
  <c r="F403" i="2"/>
  <c r="H39" i="2"/>
  <c r="D51" i="2"/>
  <c r="H51" i="2"/>
  <c r="G291" i="2"/>
  <c r="K379" i="2"/>
  <c r="D19" i="2"/>
  <c r="D16" i="2"/>
  <c r="F29" i="2"/>
  <c r="J14" i="2"/>
  <c r="K76" i="2"/>
  <c r="J51" i="2"/>
  <c r="H29" i="2"/>
  <c r="E227" i="2"/>
  <c r="H311" i="2"/>
  <c r="K23" i="2"/>
  <c r="H53" i="2"/>
  <c r="H26" i="2"/>
  <c r="D261" i="2"/>
  <c r="J102" i="2"/>
  <c r="J103" i="2" s="1"/>
  <c r="F102" i="2"/>
  <c r="H103" i="2" s="1"/>
  <c r="F95" i="2"/>
  <c r="F297" i="2"/>
  <c r="H105" i="2"/>
  <c r="G138" i="2"/>
  <c r="E260" i="2"/>
  <c r="E261" i="2" s="1"/>
  <c r="D53" i="2"/>
  <c r="F26" i="2"/>
  <c r="F27" i="2" s="1"/>
  <c r="F21" i="2"/>
  <c r="C388" i="2"/>
  <c r="G23" i="2"/>
  <c r="G20" i="2"/>
  <c r="I21" i="2" s="1"/>
  <c r="E29" i="2"/>
  <c r="D29" i="2"/>
  <c r="J29" i="2"/>
  <c r="C32" i="2"/>
  <c r="E32" i="2"/>
  <c r="F33" i="2" s="1"/>
  <c r="H82" i="2"/>
  <c r="J83" i="2" s="1"/>
  <c r="G88" i="2"/>
  <c r="I89" i="2" s="1"/>
  <c r="D105" i="2"/>
  <c r="E105" i="2"/>
  <c r="G111" i="2"/>
  <c r="G112" i="2" s="1"/>
  <c r="J150" i="2"/>
  <c r="J151" i="2" s="1"/>
  <c r="J163" i="2"/>
  <c r="C179" i="2"/>
  <c r="J185" i="2"/>
  <c r="K193" i="2"/>
  <c r="J202" i="2"/>
  <c r="J199" i="2"/>
  <c r="J226" i="2"/>
  <c r="J227" i="2" s="1"/>
  <c r="J229" i="2"/>
  <c r="J278" i="2"/>
  <c r="J279" i="2" s="1"/>
  <c r="J281" i="2"/>
  <c r="K291" i="2"/>
  <c r="K293" i="2"/>
  <c r="I382" i="2"/>
  <c r="I379" i="2"/>
  <c r="E382" i="2"/>
  <c r="J311" i="2"/>
  <c r="F83" i="2"/>
  <c r="F380" i="2"/>
  <c r="F23" i="2"/>
  <c r="D397" i="2"/>
  <c r="I23" i="2"/>
  <c r="J33" i="2"/>
  <c r="E51" i="2"/>
  <c r="G46" i="2"/>
  <c r="D102" i="2"/>
  <c r="D103" i="2" s="1"/>
  <c r="C290" i="2"/>
  <c r="I193" i="2"/>
  <c r="F249" i="2"/>
  <c r="I137" i="2"/>
  <c r="K138" i="2" s="1"/>
  <c r="K260" i="2"/>
  <c r="K261" i="2" s="1"/>
  <c r="J26" i="2"/>
  <c r="F150" i="2"/>
  <c r="H151" i="2" s="1"/>
  <c r="J131" i="2"/>
  <c r="I293" i="2"/>
  <c r="C16" i="2"/>
  <c r="G297" i="2"/>
  <c r="J249" i="2"/>
  <c r="E144" i="2"/>
  <c r="I76" i="2"/>
  <c r="I132" i="2"/>
  <c r="F397" i="2"/>
  <c r="J315" i="2"/>
  <c r="K12" i="2"/>
  <c r="I12" i="2"/>
  <c r="G12" i="2"/>
  <c r="E12" i="2"/>
  <c r="H14" i="2"/>
  <c r="E23" i="2"/>
  <c r="H111" i="2"/>
  <c r="H170" i="2"/>
  <c r="G249" i="2"/>
  <c r="D263" i="2"/>
  <c r="E279" i="2"/>
  <c r="F293" i="2"/>
  <c r="E293" i="2"/>
  <c r="E315" i="2"/>
  <c r="H340" i="2"/>
  <c r="K281" i="2"/>
  <c r="I278" i="2"/>
  <c r="K279" i="2" s="1"/>
  <c r="E281" i="2"/>
  <c r="I279" i="2"/>
  <c r="D279" i="2"/>
  <c r="D281" i="2"/>
  <c r="E238" i="2"/>
  <c r="F340" i="2"/>
  <c r="E370" i="2"/>
  <c r="K370" i="2"/>
  <c r="D370" i="2"/>
  <c r="E62" i="2"/>
  <c r="J53" i="2"/>
  <c r="F53" i="2"/>
  <c r="K144" i="2"/>
  <c r="I249" i="2"/>
  <c r="H281" i="2"/>
  <c r="F278" i="2"/>
  <c r="H279" i="2" s="1"/>
  <c r="I95" i="2"/>
  <c r="J21" i="2"/>
  <c r="H21" i="2"/>
  <c r="D39" i="2"/>
  <c r="H238" i="2"/>
  <c r="J238" i="2"/>
  <c r="H138" i="2"/>
  <c r="D62" i="2"/>
  <c r="G62" i="2"/>
  <c r="I62" i="2"/>
  <c r="H249" i="2"/>
  <c r="I120" i="2"/>
  <c r="K409" i="2"/>
  <c r="K388" i="2"/>
  <c r="E388" i="2"/>
  <c r="D409" i="2"/>
  <c r="J261" i="2"/>
  <c r="E309" i="2"/>
  <c r="F309" i="2"/>
  <c r="G309" i="2"/>
  <c r="E157" i="2"/>
  <c r="D21" i="2"/>
  <c r="F238" i="2"/>
  <c r="E164" i="2"/>
  <c r="F200" i="2"/>
  <c r="K132" i="2"/>
  <c r="G144" i="2"/>
  <c r="D120" i="2"/>
  <c r="C185" i="2"/>
  <c r="G156" i="2"/>
  <c r="G157" i="2" s="1"/>
  <c r="E415" i="2"/>
  <c r="E403" i="2"/>
  <c r="D23" i="2"/>
  <c r="D159" i="2"/>
  <c r="F172" i="2"/>
  <c r="F202" i="2"/>
  <c r="E221" i="2"/>
  <c r="F229" i="2"/>
  <c r="E229" i="2"/>
  <c r="I281" i="2"/>
  <c r="G281" i="2"/>
  <c r="G279" i="2"/>
  <c r="F281" i="2"/>
  <c r="K249" i="2"/>
  <c r="F164" i="2"/>
  <c r="E21" i="2"/>
  <c r="I144" i="2"/>
  <c r="K103" i="2"/>
  <c r="K95" i="2"/>
  <c r="I403" i="2"/>
  <c r="I388" i="2"/>
  <c r="G403" i="2"/>
  <c r="G388" i="2"/>
  <c r="D391" i="2"/>
  <c r="E391" i="2"/>
  <c r="H75" i="2"/>
  <c r="H78" i="2"/>
  <c r="F75" i="2"/>
  <c r="F76" i="2" s="1"/>
  <c r="F78" i="2"/>
  <c r="D75" i="2"/>
  <c r="D78" i="2"/>
  <c r="E78" i="2"/>
  <c r="G82" i="2"/>
  <c r="D82" i="2"/>
  <c r="K88" i="2"/>
  <c r="K89" i="2" s="1"/>
  <c r="E88" i="2"/>
  <c r="E89" i="2" s="1"/>
  <c r="F112" i="2"/>
  <c r="D112" i="2"/>
  <c r="J119" i="2"/>
  <c r="K125" i="2"/>
  <c r="K126" i="2" s="1"/>
  <c r="E125" i="2"/>
  <c r="F126" i="2" s="1"/>
  <c r="C125" i="2"/>
  <c r="F131" i="2"/>
  <c r="G150" i="2"/>
  <c r="I151" i="2" s="1"/>
  <c r="E150" i="2"/>
  <c r="E151" i="2" s="1"/>
  <c r="H156" i="2"/>
  <c r="J159" i="2"/>
  <c r="J169" i="2"/>
  <c r="J170" i="2" s="1"/>
  <c r="J172" i="2"/>
  <c r="K179" i="2"/>
  <c r="K180" i="2" s="1"/>
  <c r="D179" i="2"/>
  <c r="H185" i="2"/>
  <c r="H186" i="2" s="1"/>
  <c r="D185" i="2"/>
  <c r="E193" i="2"/>
  <c r="E194" i="2" s="1"/>
  <c r="H199" i="2"/>
  <c r="H200" i="2" s="1"/>
  <c r="H202" i="2"/>
  <c r="D199" i="2"/>
  <c r="D202" i="2"/>
  <c r="I237" i="2"/>
  <c r="I240" i="2"/>
  <c r="G237" i="2"/>
  <c r="G238" i="2" s="1"/>
  <c r="G240" i="2"/>
  <c r="K299" i="2"/>
  <c r="K297" i="2"/>
  <c r="C12" i="2"/>
  <c r="G29" i="2"/>
  <c r="I29" i="2"/>
  <c r="E38" i="2"/>
  <c r="E41" i="2"/>
  <c r="F41" i="2"/>
  <c r="K38" i="2"/>
  <c r="K39" i="2" s="1"/>
  <c r="K41" i="2"/>
  <c r="K64" i="2"/>
  <c r="F263" i="2"/>
  <c r="F260" i="2"/>
  <c r="K311" i="2"/>
  <c r="K308" i="2"/>
  <c r="K309" i="2" s="1"/>
  <c r="G372" i="2"/>
  <c r="G369" i="2"/>
  <c r="J382" i="2"/>
  <c r="J379" i="2"/>
  <c r="J380" i="2" s="1"/>
  <c r="J12" i="2"/>
  <c r="H12" i="2"/>
  <c r="F12" i="2"/>
  <c r="D12" i="2"/>
  <c r="I227" i="2"/>
  <c r="D311" i="2"/>
  <c r="D95" i="2"/>
  <c r="K227" i="2"/>
  <c r="J89" i="2"/>
  <c r="H388" i="2"/>
  <c r="K51" i="2"/>
  <c r="F55" i="2"/>
  <c r="F157" i="2"/>
  <c r="D27" i="2"/>
  <c r="F409" i="2"/>
  <c r="D388" i="2"/>
  <c r="F315" i="2"/>
  <c r="E340" i="2"/>
  <c r="E120" i="2"/>
  <c r="G120" i="2"/>
  <c r="G194" i="2"/>
  <c r="H227" i="2"/>
  <c r="F227" i="2"/>
  <c r="G227" i="2"/>
  <c r="K21" i="2"/>
  <c r="F62" i="2"/>
  <c r="H62" i="2"/>
  <c r="E112" i="2"/>
  <c r="I27" i="2"/>
  <c r="G27" i="2"/>
  <c r="D238" i="2"/>
  <c r="F120" i="2"/>
  <c r="F291" i="2"/>
  <c r="H291" i="2"/>
  <c r="I261" i="2"/>
  <c r="H144" i="2"/>
  <c r="D403" i="2"/>
  <c r="E397" i="2"/>
  <c r="G397" i="2"/>
  <c r="J391" i="2"/>
  <c r="J388" i="2"/>
  <c r="K317" i="2"/>
  <c r="K314" i="2"/>
  <c r="I314" i="2"/>
  <c r="I317" i="2"/>
  <c r="G314" i="2"/>
  <c r="G315" i="2" s="1"/>
  <c r="G317" i="2"/>
  <c r="C314" i="2"/>
  <c r="K342" i="2"/>
  <c r="K339" i="2"/>
  <c r="K340" i="2" s="1"/>
  <c r="G342" i="2"/>
  <c r="G339" i="2"/>
  <c r="G340" i="2" s="1"/>
  <c r="I342" i="2"/>
  <c r="C339" i="2"/>
  <c r="J369" i="2"/>
  <c r="J370" i="2" s="1"/>
  <c r="J372" i="2"/>
  <c r="G32" i="2"/>
  <c r="I32" i="2"/>
  <c r="G38" i="2"/>
  <c r="I41" i="2"/>
  <c r="G52" i="2"/>
  <c r="G53" i="2" s="1"/>
  <c r="G55" i="2"/>
  <c r="I52" i="2"/>
  <c r="K55" i="2"/>
  <c r="F88" i="2"/>
  <c r="C88" i="2"/>
  <c r="H119" i="2"/>
  <c r="E137" i="2"/>
  <c r="C137" i="2"/>
  <c r="K157" i="2"/>
  <c r="I169" i="2"/>
  <c r="K172" i="2"/>
  <c r="E169" i="2"/>
  <c r="E170" i="2" s="1"/>
  <c r="E172" i="2"/>
  <c r="C169" i="2"/>
  <c r="C193" i="2"/>
  <c r="G311" i="2"/>
  <c r="C308" i="2"/>
  <c r="F382" i="2"/>
  <c r="H382" i="2"/>
  <c r="D229" i="2"/>
  <c r="J342" i="2"/>
  <c r="J339" i="2"/>
  <c r="J340" i="2" s="1"/>
  <c r="I372" i="2"/>
  <c r="K372" i="2"/>
  <c r="F372" i="2"/>
  <c r="F369" i="2"/>
  <c r="D372" i="2"/>
  <c r="G382" i="2"/>
  <c r="G379" i="2"/>
  <c r="C379" i="2"/>
  <c r="C14" i="2" l="1"/>
  <c r="C10" i="2"/>
  <c r="C8" i="2" s="1"/>
  <c r="C386" i="2" s="1"/>
  <c r="D14" i="2"/>
  <c r="D10" i="2"/>
  <c r="F8" i="2"/>
  <c r="J164" i="2"/>
  <c r="H180" i="2"/>
  <c r="D227" i="2"/>
  <c r="F17" i="2"/>
  <c r="F49" i="2"/>
  <c r="I164" i="2"/>
  <c r="H17" i="2"/>
  <c r="J126" i="2"/>
  <c r="H15" i="2"/>
  <c r="I17" i="2"/>
  <c r="J15" i="2"/>
  <c r="D15" i="2"/>
  <c r="H389" i="2"/>
  <c r="K194" i="2"/>
  <c r="J49" i="2"/>
  <c r="E46" i="2"/>
  <c r="F47" i="2" s="1"/>
  <c r="D49" i="2"/>
  <c r="H49" i="2"/>
  <c r="G103" i="2"/>
  <c r="H8" i="2"/>
  <c r="D180" i="2"/>
  <c r="E103" i="2"/>
  <c r="F389" i="2"/>
  <c r="E132" i="2"/>
  <c r="J27" i="2"/>
  <c r="K380" i="2"/>
  <c r="J8" i="2"/>
  <c r="J386" i="2" s="1"/>
  <c r="J17" i="2"/>
  <c r="G389" i="2"/>
  <c r="K8" i="2"/>
  <c r="K386" i="2" s="1"/>
  <c r="D46" i="2"/>
  <c r="E47" i="2" s="1"/>
  <c r="I13" i="2"/>
  <c r="C46" i="2"/>
  <c r="G33" i="2"/>
  <c r="D151" i="2"/>
  <c r="E14" i="2"/>
  <c r="F15" i="2" s="1"/>
  <c r="E49" i="2"/>
  <c r="I112" i="2"/>
  <c r="H27" i="2"/>
  <c r="F103" i="2"/>
  <c r="G14" i="2"/>
  <c r="I15" i="2" s="1"/>
  <c r="I8" i="2"/>
  <c r="I49" i="2"/>
  <c r="D17" i="2"/>
  <c r="K49" i="2"/>
  <c r="I47" i="2"/>
  <c r="K47" i="2"/>
  <c r="E13" i="2"/>
  <c r="I291" i="2"/>
  <c r="G261" i="2"/>
  <c r="G21" i="2"/>
  <c r="I194" i="2"/>
  <c r="F13" i="2"/>
  <c r="J13" i="2"/>
  <c r="D13" i="2"/>
  <c r="G17" i="2"/>
  <c r="F279" i="2"/>
  <c r="D33" i="2"/>
  <c r="J132" i="2"/>
  <c r="H83" i="2"/>
  <c r="G8" i="2"/>
  <c r="D389" i="2"/>
  <c r="F261" i="2"/>
  <c r="J200" i="2"/>
  <c r="I138" i="2"/>
  <c r="G49" i="2"/>
  <c r="F151" i="2"/>
  <c r="E17" i="2"/>
  <c r="E8" i="2"/>
  <c r="E386" i="2" s="1"/>
  <c r="E33" i="2"/>
  <c r="G13" i="2"/>
  <c r="K13" i="2"/>
  <c r="D291" i="2"/>
  <c r="K17" i="2"/>
  <c r="K14" i="2"/>
  <c r="K15" i="2" s="1"/>
  <c r="F194" i="2"/>
  <c r="I157" i="2"/>
  <c r="J297" i="2"/>
  <c r="H297" i="2"/>
  <c r="G370" i="2"/>
  <c r="I370" i="2"/>
  <c r="D186" i="2"/>
  <c r="E186" i="2"/>
  <c r="H157" i="2"/>
  <c r="J157" i="2"/>
  <c r="G151" i="2"/>
  <c r="E76" i="2"/>
  <c r="D76" i="2"/>
  <c r="J76" i="2"/>
  <c r="H76" i="2"/>
  <c r="J186" i="2"/>
  <c r="J389" i="2"/>
  <c r="H13" i="2"/>
  <c r="F39" i="2"/>
  <c r="E39" i="2"/>
  <c r="H261" i="2"/>
  <c r="I238" i="2"/>
  <c r="E200" i="2"/>
  <c r="D200" i="2"/>
  <c r="H132" i="2"/>
  <c r="G132" i="2"/>
  <c r="F132" i="2"/>
  <c r="E126" i="2"/>
  <c r="G126" i="2"/>
  <c r="E83" i="2"/>
  <c r="D83" i="2"/>
  <c r="G83" i="2"/>
  <c r="I83" i="2"/>
  <c r="I389" i="2"/>
  <c r="K389" i="2"/>
  <c r="K238" i="2"/>
  <c r="D126" i="2"/>
  <c r="E180" i="2"/>
  <c r="E389" i="2"/>
  <c r="I380" i="2"/>
  <c r="G380" i="2"/>
  <c r="H120" i="2"/>
  <c r="J120" i="2"/>
  <c r="D89" i="2"/>
  <c r="D340" i="2"/>
  <c r="I315" i="2"/>
  <c r="D170" i="2"/>
  <c r="D380" i="2"/>
  <c r="D309" i="2"/>
  <c r="D194" i="2"/>
  <c r="I170" i="2"/>
  <c r="K170" i="2"/>
  <c r="F370" i="2"/>
  <c r="H370" i="2"/>
  <c r="F138" i="2"/>
  <c r="E138" i="2"/>
  <c r="H112" i="2"/>
  <c r="J112" i="2"/>
  <c r="F89" i="2"/>
  <c r="H89" i="2"/>
  <c r="K53" i="2"/>
  <c r="I53" i="2"/>
  <c r="G39" i="2"/>
  <c r="I39" i="2"/>
  <c r="I33" i="2"/>
  <c r="K33" i="2"/>
  <c r="G170" i="2"/>
  <c r="D315" i="2"/>
  <c r="K315" i="2"/>
  <c r="I340" i="2"/>
  <c r="G89" i="2"/>
  <c r="F170" i="2"/>
  <c r="D138" i="2"/>
  <c r="H47" i="2"/>
  <c r="J47" i="2"/>
  <c r="G47" i="2" l="1"/>
  <c r="D11" i="2"/>
  <c r="D8" i="2"/>
  <c r="D386" i="2" s="1"/>
  <c r="D387" i="2" s="1"/>
  <c r="J11" i="2"/>
  <c r="H11" i="2"/>
  <c r="E11" i="2"/>
  <c r="F11" i="2"/>
  <c r="E15" i="2"/>
  <c r="D47" i="2"/>
  <c r="G15" i="2"/>
  <c r="I386" i="2"/>
  <c r="K387" i="2" s="1"/>
  <c r="K9" i="2"/>
  <c r="I11" i="2"/>
  <c r="K11" i="2"/>
  <c r="G11" i="2"/>
  <c r="J9" i="2"/>
  <c r="F386" i="2"/>
  <c r="F387" i="2" s="1"/>
  <c r="F9" i="2"/>
  <c r="G386" i="2"/>
  <c r="G9" i="2"/>
  <c r="I9" i="2"/>
  <c r="H386" i="2"/>
  <c r="H9" i="2"/>
  <c r="E387" i="2" l="1"/>
  <c r="E9" i="2"/>
  <c r="D9" i="2"/>
  <c r="H387" i="2"/>
  <c r="I387" i="2"/>
  <c r="G387" i="2"/>
  <c r="J387" i="2"/>
</calcChain>
</file>

<file path=xl/sharedStrings.xml><?xml version="1.0" encoding="utf-8"?>
<sst xmlns="http://schemas.openxmlformats.org/spreadsheetml/2006/main" count="858" uniqueCount="167">
  <si>
    <t xml:space="preserve">       Показатели</t>
  </si>
  <si>
    <t>%</t>
  </si>
  <si>
    <t xml:space="preserve">из них   -   по крупным и средним предприятиям </t>
  </si>
  <si>
    <t xml:space="preserve">Муниципальная собственность </t>
  </si>
  <si>
    <t>Собственность общественных объединений</t>
  </si>
  <si>
    <t>Частная собственность</t>
  </si>
  <si>
    <t>Смешанная собственность, российская б/ин.участия -всего</t>
  </si>
  <si>
    <t>Иностранная и смешанная собств. с иностр.участием</t>
  </si>
  <si>
    <t>из них -по крупным и средним предприятиям (факт из таб.2)</t>
  </si>
  <si>
    <t>Государственная собственность</t>
  </si>
  <si>
    <t>из них -по крупным и средним предприятиям</t>
  </si>
  <si>
    <t xml:space="preserve">              -    по малым и микро-  предприятиям</t>
  </si>
  <si>
    <t>тыс.руб.</t>
  </si>
  <si>
    <t>Раздел F  Строительство</t>
  </si>
  <si>
    <t>Темп роста</t>
  </si>
  <si>
    <t>01 Растениеводство и животноводство, охота и предоставление соответствующих услуг в этих областях</t>
  </si>
  <si>
    <t>02 Лесоводство и лесозаготовки</t>
  </si>
  <si>
    <t>03 Рыболовство и рыбоводство</t>
  </si>
  <si>
    <t>Раздел В ДОБЫЧА ПОЛЕЗНЫХ ИСКОПАЕМЫХ</t>
  </si>
  <si>
    <t>10 Производство пищевых продуктов</t>
  </si>
  <si>
    <t>11 Производство напитков</t>
  </si>
  <si>
    <t>13 Производство текстильных изделий</t>
  </si>
  <si>
    <t>14 Производство одежды</t>
  </si>
  <si>
    <t>15 Производство кожи и изделий из кожи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</si>
  <si>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</si>
  <si>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17 Производство бумаги и бумажных изделий</t>
  </si>
  <si>
    <t>18 Деятельность полиграфическая и копирование носителей информации</t>
  </si>
  <si>
    <t>19 Производство кокса и нефтепродуктов</t>
  </si>
  <si>
    <t>20 Производство химических веществ и химических продуктов</t>
  </si>
  <si>
    <t>22 Производство резиновых и пластмассовых изделий</t>
  </si>
  <si>
    <t>23 Производство прочей неметаллической минеральной продукции</t>
  </si>
  <si>
    <t>24 Производство металлургическое</t>
  </si>
  <si>
    <t>25 Производство готовых металлических изделий, кроме машин и оборудования</t>
  </si>
  <si>
    <t>26 Производство компьютеров, электронных и оптических изделий</t>
  </si>
  <si>
    <t>27 Производство электрического оборудования</t>
  </si>
  <si>
    <t>28 Производство машин и оборудования, не включенных в другие группировки</t>
  </si>
  <si>
    <t>29 Производство автотранспортных средств, прицепов и полуприцепов</t>
  </si>
  <si>
    <t>31 Производство мебели</t>
  </si>
  <si>
    <t>32 Производство прочих готовых изделий</t>
  </si>
  <si>
    <t>33 Ремонт и монтаж машин и оборудования</t>
  </si>
  <si>
    <t>Раздел D ОБЕСПЕЧЕНИЕ ЭЛЕКТРИЧЕСКОЙ ЭНЕРГИЕЙ, ГАЗОМ И ПАРОМ; КОНДИЦИОНИРОВАНИЕ ВОЗДУХА</t>
  </si>
  <si>
    <t>Раздел Е ВОДОСНАБЖЕНИЕ; ВОДООТВЕДЕНИЕ, ОРГАНИЗАЦИЯ СБОРА И УТИЛИЗАЦИИ ОТХОДОВ, ДЕЯТЕЛЬНОСТЬ ПО ЛИКВИДАЦИИ ЗАГРЯЗНЕНИЙ</t>
  </si>
  <si>
    <t>Раздел G ТОРГОВЛЯ ОПТОВАЯ И РОЗНИЧНАЯ; РЕМОНТ АВТОТРАНСПОРТНЫХ СРЕДСТВ И МОТОЦИКЛОВ</t>
  </si>
  <si>
    <t>Раздел Н ТРАНСПОРТИРОВКА И ХРАНЕНИЕ</t>
  </si>
  <si>
    <t>Раздел I ДЕЯТЕЛЬНОСТЬ ГОСТИНИЦ И ПРЕДПРИЯТИЙ ОБЩЕСТВЕННОГО ПИТАНИЯ</t>
  </si>
  <si>
    <t>Раздел L ДЕЯТЕЛЬНОСТЬ ПО ОПЕРАЦИЯМ С НЕДВИЖИМЫМ ИМУЩЕСТВОМ</t>
  </si>
  <si>
    <t>Раздел N ДЕЯТЕЛЬНОСТЬ АДМИНИСТРАТИВНАЯ И СОПУТСТВУЮЩИЕ ДОПОЛНИТЕЛЬНЫЕ УСЛУГИ</t>
  </si>
  <si>
    <t>Раздел О ГОСУДАРСТВЕННОЕ УПРАВЛЕНИЕ И ОБЕСПЕЧЕНИЕ ВОЕННОЙ БЕЗОПАСНОСТИ; СОЦИАЛЬНОЕ ОБЕСПЕЧЕНИЕ</t>
  </si>
  <si>
    <t>Раздел Q ДЕЯТЕЛЬНОСТЬ В ОБЛАСТИ ЗДРАВООХРАНЕНИЯ И СОЦИАЛЬНЫХ УСЛУГ</t>
  </si>
  <si>
    <t>Раздел R ДЕЯТЕЛЬНОСТЬ В ОБЛАСТИ КУЛЬТУРЫ, СПОРТА, ОРГАНИЗАЦИИ ДОСУГА И РАЗВЛЕЧЕНИЙ</t>
  </si>
  <si>
    <t>Раздел S ПРЕДОСТАВЛЕНИЕ ПРОЧИХ ВИДОВ УСЛУГ</t>
  </si>
  <si>
    <t>Ед. изм.</t>
  </si>
  <si>
    <t>2019 год факт</t>
  </si>
  <si>
    <t>2022 год прогноз</t>
  </si>
  <si>
    <t>2023 год прогноз</t>
  </si>
  <si>
    <t>прочие предприятия</t>
  </si>
  <si>
    <t xml:space="preserve">          -  по малым и  микро- предприятиям </t>
  </si>
  <si>
    <t>из них -по крупным и средним предприятиям: ( итог стат.таб 2; по предприятиям - из таб  стат.)</t>
  </si>
  <si>
    <r>
      <t xml:space="preserve">I. Фонд оплаты труда  (полный круг) - всего,   </t>
    </r>
    <r>
      <rPr>
        <sz val="10"/>
        <rFont val="Times New Roman"/>
        <family val="1"/>
        <charset val="204"/>
      </rPr>
      <t>В ТОМ ЧИСЛЕ по видам экономической деятельности (ОКВЭД)  (</t>
    </r>
    <r>
      <rPr>
        <b/>
        <sz val="10"/>
        <rFont val="Times New Roman"/>
        <family val="1"/>
        <charset val="204"/>
      </rPr>
      <t>Контроль!</t>
    </r>
    <r>
      <rPr>
        <sz val="10"/>
        <rFont val="Times New Roman"/>
        <family val="1"/>
        <charset val="204"/>
      </rPr>
      <t xml:space="preserve"> Показатель д.б. равен аналогичн.пок-лю из формы расчет по зарплате)</t>
    </r>
  </si>
  <si>
    <r>
      <t xml:space="preserve">Раздел А - СЕЛЬСКОЕ, ЛЕСНОЕ ХОЗЯЙСТВО, ОХОТА, РЫБОЛОВСТВО И РЫБОВОДСТВО </t>
    </r>
    <r>
      <rPr>
        <sz val="10"/>
        <rFont val="Times New Roman"/>
        <family val="1"/>
        <charset val="204"/>
      </rPr>
      <t xml:space="preserve">(факт из данных стат форм,  прогноз -расчетно по предприятиям) </t>
    </r>
  </si>
  <si>
    <t>Раздел К ДЕЯТЕЛЬНОСТЬ ФИНАНСОВАЯ И СТРАХОВАЯ</t>
  </si>
  <si>
    <r>
      <t>II. Фонд оплаты труда по полн.кругу предпр.-всего</t>
    </r>
    <r>
      <rPr>
        <sz val="10"/>
        <rFont val="Times New Roman"/>
        <family val="1"/>
        <charset val="204"/>
      </rPr>
      <t xml:space="preserve"> </t>
    </r>
  </si>
  <si>
    <r>
      <t xml:space="preserve">II. Фонд оплаты труда  по полн.кругу предпр.-всего (д.б. равна предыдущей строке ФОТ), в т.ч по ФОРМАМ СОБСТВЕННОСТИ: </t>
    </r>
    <r>
      <rPr>
        <sz val="10"/>
        <rFont val="Times New Roman"/>
        <family val="1"/>
        <charset val="204"/>
      </rPr>
      <t xml:space="preserve">  </t>
    </r>
  </si>
  <si>
    <t xml:space="preserve">III. Фонд оплаты труда в бюджетной сфере </t>
  </si>
  <si>
    <t>2020 год факт</t>
  </si>
  <si>
    <t>2021 год оценка</t>
  </si>
  <si>
    <t>2024 год прогноз</t>
  </si>
  <si>
    <t>Труд-2024 ФОТ</t>
  </si>
  <si>
    <t>Прогноз фонда оплаты труда по муниципальному образованию "Город Майкоп" на 2022-2024 годы</t>
  </si>
  <si>
    <t>Раздел J Деятельность в области информации и связи</t>
  </si>
  <si>
    <t>Раздел М ДЕЯТЕЛЬНОСТЬ ПРОФЕССИОНАЛЬНАЯ, НАУЧНАЯ И ТЕХНИЧЕСКАЯ</t>
  </si>
  <si>
    <t>Раздел Р ОБРАЗОВАНИЕ</t>
  </si>
  <si>
    <t>Адыгейское отделение № 8620 филиал ПАО Сбербанк</t>
  </si>
  <si>
    <t>Отделение - Национальный банк по РА Южного главного управления Центрального банка РФ</t>
  </si>
  <si>
    <t>ФГБОУ ВО "Адыгейский государственный университет"</t>
  </si>
  <si>
    <t>ФГБОУ ВО "Майкопский государственный технологический университет"</t>
  </si>
  <si>
    <t>1 вариант (консервативный)</t>
  </si>
  <si>
    <t>2 вариант (базовый)</t>
  </si>
  <si>
    <t>Южный филиал ООО "Газпром газомоторное топливо"</t>
  </si>
  <si>
    <t>МУП "Майкопводоканал"</t>
  </si>
  <si>
    <t>филиал ООО "Титул" Волховец</t>
  </si>
  <si>
    <t>ООО "Газпром трансгаз Краснодар"</t>
  </si>
  <si>
    <t>ПАО "Зарем"</t>
  </si>
  <si>
    <t>филиал "Майкопский" ФГУП "Московское ПрОП" Минтруда России</t>
  </si>
  <si>
    <t>ООО "Зарем П"</t>
  </si>
  <si>
    <t>ЗАО Шпагатная фабрика "Майкопская"</t>
  </si>
  <si>
    <t>ООО фирма "Комплекс Агро"</t>
  </si>
  <si>
    <t>ООО "МПК" Пивоваренный завод Майкопский</t>
  </si>
  <si>
    <t>ООО "Питейный дом"</t>
  </si>
  <si>
    <t>ТК Лента - 306 ООО "Лента" в г. Майкопе</t>
  </si>
  <si>
    <t>Общеобразовательные организации, подведомственные Комитету по образованию Администрации</t>
  </si>
  <si>
    <t>Учреждения дополнительного образования, подведомственные Комитету по образованию Администрации</t>
  </si>
  <si>
    <t>Дошкольные образовательные учреждения, подведомственные Комитету по образованию Администрации</t>
  </si>
  <si>
    <t>Школа для детей с ОВЗ</t>
  </si>
  <si>
    <t>Комитет по образованию Администрации МО "Город Майкоп"</t>
  </si>
  <si>
    <t>МКУ "МКЦ"</t>
  </si>
  <si>
    <t>МКУ Централизованная бухгалтерия образовательных учреждений</t>
  </si>
  <si>
    <t>Образовательные учреждения, подведомственные Министерству образования и науки РА</t>
  </si>
  <si>
    <t>ГБУ РА"Адыгейский республиканскийинститут гуманитарных исследований имени Т.М. Керашева"</t>
  </si>
  <si>
    <t>ГБУ РА "Адыгейский республиканский центр оценки профессионального мастерства и квалификации педагогов"</t>
  </si>
  <si>
    <t>ГБУ РА "Государственная аттестационная служба системы образования"</t>
  </si>
  <si>
    <t>ГБУ РА "Центр психолого-педагогической, медицинской и социальной помощи"</t>
  </si>
  <si>
    <t>Управление культуры МО "Город Майкоп"</t>
  </si>
  <si>
    <t>Централизованная бухгалтерия Управления культуры</t>
  </si>
  <si>
    <t xml:space="preserve">Детские школы искусств, подведомственные Управлению культуры </t>
  </si>
  <si>
    <t>Дома культуры, ансамбли, подведомственные Управлению культуры</t>
  </si>
  <si>
    <t>Централизованная библиотечная система</t>
  </si>
  <si>
    <t>ЗАО "Молкомбинат "Адыгейский"</t>
  </si>
  <si>
    <t>ООО "Майкопское пиво"</t>
  </si>
  <si>
    <t>ООО "МПЗ "Конкорд"</t>
  </si>
  <si>
    <t>ООО ПКФ "Пактар"</t>
  </si>
  <si>
    <t>ООО "Фирма Гранит"</t>
  </si>
  <si>
    <t>ООО "Майкопское грузовое автотранспортное предприятие"</t>
  </si>
  <si>
    <t>ООО "СМУ-38"</t>
  </si>
  <si>
    <t>ПАО СЗ "Адыгпромстрой"</t>
  </si>
  <si>
    <t>ООО "Майкопская ТЭЦ"</t>
  </si>
  <si>
    <t>ООО "Газпром межрегионгаз Майкоп"</t>
  </si>
  <si>
    <t>ООО ППП "Буран"</t>
  </si>
  <si>
    <t>АО "Россельхозбанк"</t>
  </si>
  <si>
    <t>ООО "Майкопская нерудная компания"</t>
  </si>
  <si>
    <t>ДО "Отделение в г. Майкоп" Филиала РРУ ПАО "МИнБанк"</t>
  </si>
  <si>
    <t>Филиал ФГУП "Радио-телевизионный передающий центр РА"</t>
  </si>
  <si>
    <t>АО "Газпром газораспределение Майкоп"</t>
  </si>
  <si>
    <t>ООО "Майкопский машзавод"</t>
  </si>
  <si>
    <t>МУП "Майкопское троллейбусное управление"</t>
  </si>
  <si>
    <t>АО АТЭК Майкопские тепловые сети</t>
  </si>
  <si>
    <t>ОО "Майкопский" Филиала № 2351 Банка ВТБ (ПАО)</t>
  </si>
  <si>
    <t>ООО Лимонадная фабрика "Майкопская"</t>
  </si>
  <si>
    <t>АО "Майкопский станкостроительный завод им. М.В. Фрунзе"</t>
  </si>
  <si>
    <t>АО "Дорожно-строительное управление № 3"</t>
  </si>
  <si>
    <t>ГБУЗ РА "Адыгейская республиканская клиническая больница"</t>
  </si>
  <si>
    <t>ГБУЗ РА "Адыгейская республиканская детская клиническая больница"</t>
  </si>
  <si>
    <t>ГБУЗ РА "Адыгейский республиканский клинический онкологический диспансер"</t>
  </si>
  <si>
    <t>ГБУЗ РА "Адыгейский республиканский клинический психоневрологический диспансер"</t>
  </si>
  <si>
    <t>ГБУЗ РА "Адыгейский республиканский клинический противотуберкулезный диспансер"</t>
  </si>
  <si>
    <t>ГБУЗ РА "Адыгейский республиканский клинический кожно-венерологический диспансер"</t>
  </si>
  <si>
    <t>ГБУЗ РА "Адыгейский республиканский наркологический диспансер"</t>
  </si>
  <si>
    <t>ГБУЗ РА "Адыгейская республиканская клиническая стоматологическая поликлиника"</t>
  </si>
  <si>
    <t>ГБУЗ РА "Адыгейская республиканская станция переливания крови"</t>
  </si>
  <si>
    <t>ГБУЗ РА "Адыгейское республиканское бюро судебно-медицинской экспертизы"</t>
  </si>
  <si>
    <t>ГБУЗ РА "Адыгейский республиканский центр по профилактике и борьбе со СПИД"</t>
  </si>
  <si>
    <t>ГБУЗ РА "Адыгейская республиканская поликлиника медицинской реабилитации"</t>
  </si>
  <si>
    <t>ГБУЗ РА "Адыгейский республиканский дом ребенка"</t>
  </si>
  <si>
    <t>ГБУЗ РА "Адыгейский республиканский центр общественного здоровья и медицинской профилактики"</t>
  </si>
  <si>
    <t>ГБУЗ РА "Медицинский информационно-аналитический центр Министерства здравоохранения РА"</t>
  </si>
  <si>
    <t>ГБОУ СПО РА "Майкопский медицинский колледж"</t>
  </si>
  <si>
    <t>ГБУЗ РА "Майкопская городская клиническая больница"</t>
  </si>
  <si>
    <t>ГБУЗ РА "Адыгейская республиканская клиническая инфекционная больница"</t>
  </si>
  <si>
    <t>ГБУЗ РА "Майкопская городская поликлиника"</t>
  </si>
  <si>
    <t>ГБУЗ РА "Майкопская городская детская поликлиника"</t>
  </si>
  <si>
    <t>ГБУЗ РА "Ханская участковая больница"</t>
  </si>
  <si>
    <t>ГБУЗ РА "Адыгейская республиканская станция скорой медицинской помощи и центр медицины катастроф"</t>
  </si>
  <si>
    <t>ГБУЗ РА "Молочная кухня"</t>
  </si>
  <si>
    <t>ГБУЗ РА "Детский санаторий Росинка"</t>
  </si>
  <si>
    <t>ГКУ РА "Централизованная бухгалтерия учреждений здравоохранения РА"</t>
  </si>
  <si>
    <t>ГКУ РА "Центр по обеспечению деятельности подведомственных Министерству здравоохранения РА государственных учреждений"</t>
  </si>
  <si>
    <t>ООО "Металл Конструкция"</t>
  </si>
  <si>
    <t>УФПС РА АО "Почта России"</t>
  </si>
  <si>
    <t>ОАО "Полиграф-Юг"</t>
  </si>
  <si>
    <t>ООО "Картонтара"</t>
  </si>
  <si>
    <t>ПАО "ТНС Энерго Кубань"</t>
  </si>
  <si>
    <t>Майкопская ГЭС ООО "Лукойл-Экоэнерго"</t>
  </si>
  <si>
    <t>Раздел С ОБРАБАТЫВАЮЩИЕ ПРОИЗВОДСТВА</t>
  </si>
  <si>
    <t>ООО "Торговый Дом "Виктория"</t>
  </si>
  <si>
    <t>Фонд оплаты труда работников несписочного состава</t>
  </si>
  <si>
    <t>Руководитель Комитета по экономике                                                                                      Н.Н. Галда</t>
  </si>
  <si>
    <t>Исп. Кудряшова Ольга Валерьевна                                    тел.  52-31-55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</si>
</sst>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00"/>
    <numFmt numFmtId="165" formatCode="0.0"/>
    <numFmt numFmtId="166" formatCode="#,##0.0"/>
    <numFmt numFmtId="167" formatCode="_-* #,##0.0_-;\-* #,##0.0_-;_-* &quot;-&quot;??_-;_-@_-"/>
    <numFmt numFmtId="168" formatCode="000.0"/>
    <numFmt numFmtId="169" formatCode="_-* #,##0.0\ _₽_-;\-* #,##0.0\ _₽_-;_-* &quot;-&quot;?\ _₽_-;_-@_-"/>
  </numFmts>
  <fonts count="12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rgb="FF0C0E31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49" fontId="2" fillId="0" borderId="2" xfId="0" applyNumberFormat="1" applyFont="1" applyBorder="1" applyAlignment="1" applyProtection="1">
      <alignment vertical="top" wrapText="1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right" vertical="top"/>
    </xf>
    <xf numFmtId="165" fontId="2" fillId="0" borderId="0" xfId="0" applyNumberFormat="1" applyFont="1" applyBorder="1" applyAlignment="1" applyProtection="1">
      <alignment vertical="top"/>
    </xf>
    <xf numFmtId="0" fontId="4" fillId="0" borderId="2" xfId="0" applyFont="1" applyBorder="1" applyAlignment="1" applyProtection="1">
      <alignment horizontal="left" vertical="top" wrapText="1"/>
    </xf>
    <xf numFmtId="165" fontId="2" fillId="0" borderId="2" xfId="0" applyNumberFormat="1" applyFont="1" applyBorder="1" applyAlignment="1" applyProtection="1">
      <alignment horizontal="center" vertical="top" wrapText="1"/>
      <protection locked="0"/>
    </xf>
    <xf numFmtId="49" fontId="4" fillId="0" borderId="2" xfId="0" applyNumberFormat="1" applyFont="1" applyBorder="1" applyAlignment="1" applyProtection="1">
      <alignment vertical="top" wrapText="1"/>
    </xf>
    <xf numFmtId="165" fontId="2" fillId="0" borderId="0" xfId="0" applyNumberFormat="1" applyFont="1" applyBorder="1" applyAlignment="1" applyProtection="1">
      <alignment vertical="top" wrapText="1"/>
    </xf>
    <xf numFmtId="1" fontId="2" fillId="0" borderId="0" xfId="0" applyNumberFormat="1" applyFont="1" applyBorder="1" applyAlignment="1" applyProtection="1">
      <alignment vertical="top" wrapText="1"/>
    </xf>
    <xf numFmtId="165" fontId="2" fillId="0" borderId="0" xfId="0" applyNumberFormat="1" applyFont="1" applyBorder="1" applyAlignment="1" applyProtection="1">
      <alignment vertical="top"/>
      <protection locked="0"/>
    </xf>
    <xf numFmtId="165" fontId="2" fillId="0" borderId="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164" fontId="2" fillId="0" borderId="0" xfId="0" applyNumberFormat="1" applyFont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2" fontId="2" fillId="0" borderId="0" xfId="0" applyNumberFormat="1" applyFont="1" applyBorder="1" applyAlignment="1" applyProtection="1">
      <alignment vertical="top"/>
      <protection locked="0"/>
    </xf>
    <xf numFmtId="2" fontId="2" fillId="0" borderId="0" xfId="0" applyNumberFormat="1" applyFont="1" applyBorder="1" applyAlignment="1" applyProtection="1">
      <alignment vertical="top"/>
    </xf>
    <xf numFmtId="0" fontId="4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vertical="top" wrapText="1"/>
    </xf>
    <xf numFmtId="164" fontId="2" fillId="0" borderId="0" xfId="0" applyNumberFormat="1" applyFont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vertical="top" wrapText="1"/>
    </xf>
    <xf numFmtId="164" fontId="2" fillId="0" borderId="0" xfId="0" applyNumberFormat="1" applyFont="1" applyBorder="1" applyAlignment="1" applyProtection="1">
      <alignment horizontal="center" vertical="top"/>
      <protection locked="0"/>
    </xf>
    <xf numFmtId="164" fontId="2" fillId="0" borderId="0" xfId="0" applyNumberFormat="1" applyFont="1" applyFill="1" applyBorder="1" applyAlignment="1" applyProtection="1">
      <alignment horizontal="center" vertical="top"/>
      <protection locked="0"/>
    </xf>
    <xf numFmtId="165" fontId="2" fillId="0" borderId="0" xfId="0" applyNumberFormat="1" applyFont="1" applyBorder="1" applyAlignment="1" applyProtection="1">
      <alignment vertical="top" wrapText="1"/>
      <protection locked="0"/>
    </xf>
    <xf numFmtId="2" fontId="2" fillId="0" borderId="0" xfId="0" applyNumberFormat="1" applyFont="1" applyBorder="1" applyAlignment="1" applyProtection="1">
      <alignment vertical="top" wrapText="1"/>
    </xf>
    <xf numFmtId="2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2" fontId="2" fillId="0" borderId="0" xfId="0" applyNumberFormat="1" applyFont="1" applyBorder="1" applyAlignment="1" applyProtection="1">
      <alignment horizontal="right" vertical="top"/>
      <protection locked="0"/>
    </xf>
    <xf numFmtId="49" fontId="4" fillId="0" borderId="0" xfId="0" applyNumberFormat="1" applyFont="1" applyBorder="1" applyAlignment="1" applyProtection="1">
      <alignment vertical="top" wrapText="1"/>
    </xf>
    <xf numFmtId="49" fontId="4" fillId="0" borderId="2" xfId="0" applyNumberFormat="1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165" fontId="2" fillId="0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Protection="1">
      <protection locked="0"/>
    </xf>
    <xf numFmtId="167" fontId="2" fillId="0" borderId="2" xfId="1" applyNumberFormat="1" applyFont="1" applyBorder="1" applyAlignment="1" applyProtection="1">
      <alignment horizontal="center" vertical="top" wrapText="1"/>
      <protection locked="0"/>
    </xf>
    <xf numFmtId="167" fontId="2" fillId="0" borderId="2" xfId="1" applyNumberFormat="1" applyFont="1" applyFill="1" applyBorder="1" applyAlignment="1" applyProtection="1">
      <alignment horizontal="center" vertical="top" wrapText="1"/>
    </xf>
    <xf numFmtId="167" fontId="2" fillId="0" borderId="2" xfId="1" applyNumberFormat="1" applyFont="1" applyFill="1" applyBorder="1" applyAlignment="1" applyProtection="1">
      <alignment horizontal="center" vertical="top" wrapText="1"/>
      <protection locked="0"/>
    </xf>
    <xf numFmtId="167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0" borderId="2" xfId="1" applyNumberFormat="1" applyFont="1" applyFill="1" applyBorder="1" applyAlignment="1" applyProtection="1">
      <alignment horizontal="center" vertical="center" wrapText="1"/>
    </xf>
    <xf numFmtId="169" fontId="2" fillId="0" borderId="0" xfId="0" applyNumberFormat="1" applyFont="1" applyProtection="1">
      <protection locked="0"/>
    </xf>
    <xf numFmtId="0" fontId="8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vertical="top" wrapText="1"/>
    </xf>
    <xf numFmtId="0" fontId="4" fillId="0" borderId="0" xfId="0" applyFont="1" applyBorder="1" applyAlignment="1" applyProtection="1"/>
    <xf numFmtId="0" fontId="2" fillId="0" borderId="0" xfId="0" applyFont="1" applyBorder="1" applyAlignment="1"/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top" wrapText="1"/>
    </xf>
    <xf numFmtId="165" fontId="2" fillId="0" borderId="0" xfId="0" applyNumberFormat="1" applyFont="1" applyFill="1" applyBorder="1" applyAlignment="1" applyProtection="1">
      <alignment vertical="top"/>
    </xf>
    <xf numFmtId="49" fontId="1" fillId="0" borderId="2" xfId="0" applyNumberFormat="1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left" vertical="top" wrapText="1"/>
    </xf>
    <xf numFmtId="167" fontId="1" fillId="0" borderId="2" xfId="1" applyNumberFormat="1" applyFont="1" applyFill="1" applyBorder="1" applyAlignment="1" applyProtection="1">
      <alignment horizontal="center" vertical="top" wrapText="1"/>
      <protection locked="0"/>
    </xf>
    <xf numFmtId="49" fontId="2" fillId="0" borderId="2" xfId="0" applyNumberFormat="1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vertical="top" wrapText="1"/>
    </xf>
    <xf numFmtId="167" fontId="2" fillId="0" borderId="2" xfId="1" applyNumberFormat="1" applyFont="1" applyFill="1" applyBorder="1" applyAlignment="1" applyProtection="1">
      <alignment vertical="center" wrapText="1"/>
      <protection locked="0"/>
    </xf>
    <xf numFmtId="49" fontId="5" fillId="0" borderId="2" xfId="0" applyNumberFormat="1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vertical="top" wrapText="1"/>
    </xf>
    <xf numFmtId="167" fontId="2" fillId="0" borderId="2" xfId="1" applyNumberFormat="1" applyFont="1" applyFill="1" applyBorder="1" applyAlignment="1" applyProtection="1">
      <alignment vertical="center" wrapText="1"/>
    </xf>
    <xf numFmtId="167" fontId="2" fillId="0" borderId="2" xfId="1" applyNumberFormat="1" applyFont="1" applyFill="1" applyBorder="1" applyAlignment="1" applyProtection="1">
      <alignment vertical="top" wrapText="1"/>
    </xf>
    <xf numFmtId="167" fontId="2" fillId="0" borderId="2" xfId="1" applyNumberFormat="1" applyFont="1" applyFill="1" applyBorder="1" applyAlignment="1" applyProtection="1">
      <alignment vertical="top" wrapText="1"/>
      <protection locked="0"/>
    </xf>
    <xf numFmtId="165" fontId="4" fillId="0" borderId="2" xfId="0" applyNumberFormat="1" applyFont="1" applyFill="1" applyBorder="1" applyAlignment="1" applyProtection="1">
      <alignment vertical="top" wrapText="1"/>
    </xf>
    <xf numFmtId="168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/>
    <xf numFmtId="167" fontId="2" fillId="0" borderId="2" xfId="1" applyNumberFormat="1" applyFont="1" applyFill="1" applyBorder="1" applyAlignment="1" applyProtection="1">
      <alignment horizontal="right" vertical="top" wrapText="1"/>
      <protection locked="0"/>
    </xf>
    <xf numFmtId="166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49" fontId="4" fillId="0" borderId="2" xfId="0" applyNumberFormat="1" applyFont="1" applyFill="1" applyBorder="1" applyAlignment="1" applyProtection="1">
      <alignment vertical="center" wrapText="1"/>
    </xf>
    <xf numFmtId="167" fontId="2" fillId="0" borderId="2" xfId="1" applyNumberFormat="1" applyFont="1" applyFill="1" applyBorder="1" applyAlignment="1" applyProtection="1">
      <alignment horizontal="center" vertical="center"/>
      <protection locked="0"/>
    </xf>
    <xf numFmtId="167" fontId="2" fillId="0" borderId="2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Protection="1">
      <protection locked="0"/>
    </xf>
    <xf numFmtId="167" fontId="2" fillId="0" borderId="2" xfId="1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left" vertical="top" wrapText="1"/>
    </xf>
    <xf numFmtId="165" fontId="2" fillId="0" borderId="2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28"/>
  <sheetViews>
    <sheetView tabSelected="1" view="pageBreakPreview" zoomScale="60" zoomScaleNormal="130" workbookViewId="0">
      <pane ySplit="7" topLeftCell="A392" activePane="bottomLeft" state="frozen"/>
      <selection pane="bottomLeft" activeCell="F419" sqref="F419"/>
    </sheetView>
  </sheetViews>
  <sheetFormatPr defaultRowHeight="12.75" x14ac:dyDescent="0.2"/>
  <cols>
    <col min="1" max="1" width="37.85546875" style="4" customWidth="1"/>
    <col min="2" max="2" width="8" style="16" customWidth="1"/>
    <col min="3" max="3" width="12.85546875" style="16" customWidth="1"/>
    <col min="4" max="4" width="12.28515625" style="16" customWidth="1"/>
    <col min="5" max="5" width="12.7109375" style="17" customWidth="1"/>
    <col min="6" max="6" width="12.42578125" style="16" customWidth="1"/>
    <col min="7" max="7" width="12.28515625" style="16" customWidth="1"/>
    <col min="8" max="8" width="12.85546875" style="1" customWidth="1"/>
    <col min="9" max="9" width="12.140625" style="1" customWidth="1"/>
    <col min="10" max="10" width="12.5703125" style="1" customWidth="1"/>
    <col min="11" max="11" width="13.140625" style="1" customWidth="1"/>
    <col min="12" max="12" width="9.140625" style="1"/>
    <col min="13" max="13" width="13.140625" style="1" bestFit="1" customWidth="1"/>
    <col min="14" max="16384" width="9.140625" style="1"/>
  </cols>
  <sheetData>
    <row r="2" spans="1:13" ht="15.75" x14ac:dyDescent="0.25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4" spans="1:13" x14ac:dyDescent="0.2">
      <c r="K4" s="19" t="s">
        <v>67</v>
      </c>
    </row>
    <row r="6" spans="1:13" ht="12.75" customHeight="1" x14ac:dyDescent="0.2">
      <c r="A6" s="77" t="s">
        <v>0</v>
      </c>
      <c r="B6" s="78" t="s">
        <v>51</v>
      </c>
      <c r="C6" s="78" t="s">
        <v>52</v>
      </c>
      <c r="D6" s="78" t="s">
        <v>64</v>
      </c>
      <c r="E6" s="83" t="s">
        <v>65</v>
      </c>
      <c r="F6" s="81" t="s">
        <v>53</v>
      </c>
      <c r="G6" s="82"/>
      <c r="H6" s="81" t="s">
        <v>54</v>
      </c>
      <c r="I6" s="82"/>
      <c r="J6" s="78" t="s">
        <v>66</v>
      </c>
      <c r="K6" s="78"/>
    </row>
    <row r="7" spans="1:13" ht="38.25" x14ac:dyDescent="0.2">
      <c r="A7" s="77"/>
      <c r="B7" s="78"/>
      <c r="C7" s="85"/>
      <c r="D7" s="85"/>
      <c r="E7" s="84"/>
      <c r="F7" s="2" t="s">
        <v>76</v>
      </c>
      <c r="G7" s="2" t="s">
        <v>77</v>
      </c>
      <c r="H7" s="2" t="s">
        <v>76</v>
      </c>
      <c r="I7" s="2" t="s">
        <v>77</v>
      </c>
      <c r="J7" s="2" t="s">
        <v>76</v>
      </c>
      <c r="K7" s="2" t="s">
        <v>77</v>
      </c>
    </row>
    <row r="8" spans="1:13" ht="63.75" x14ac:dyDescent="0.2">
      <c r="A8" s="89" t="s">
        <v>58</v>
      </c>
      <c r="B8" s="59" t="s">
        <v>12</v>
      </c>
      <c r="C8" s="90">
        <f t="shared" ref="C8:J8" si="0">C10+C12</f>
        <v>17096402.850000001</v>
      </c>
      <c r="D8" s="90">
        <f t="shared" si="0"/>
        <v>18245263.989999998</v>
      </c>
      <c r="E8" s="90">
        <f t="shared" si="0"/>
        <v>19508149.710000001</v>
      </c>
      <c r="F8" s="90">
        <f t="shared" si="0"/>
        <v>20607125.199999999</v>
      </c>
      <c r="G8" s="90">
        <f t="shared" si="0"/>
        <v>20634672.710000001</v>
      </c>
      <c r="H8" s="90">
        <f t="shared" si="0"/>
        <v>21825447.700000007</v>
      </c>
      <c r="I8" s="90">
        <f>I10+I12</f>
        <v>21886412.539999995</v>
      </c>
      <c r="J8" s="90">
        <f t="shared" si="0"/>
        <v>23176402.300000004</v>
      </c>
      <c r="K8" s="90">
        <f>K10+K12</f>
        <v>23262989.059999999</v>
      </c>
      <c r="L8" s="20"/>
      <c r="M8" s="20"/>
    </row>
    <row r="9" spans="1:13" x14ac:dyDescent="0.2">
      <c r="A9" s="86" t="s">
        <v>14</v>
      </c>
      <c r="B9" s="59" t="s">
        <v>1</v>
      </c>
      <c r="C9" s="60">
        <v>108.6</v>
      </c>
      <c r="D9" s="60">
        <f>D8/C8*100</f>
        <v>106.71989979459333</v>
      </c>
      <c r="E9" s="60">
        <f>E8/D8*100</f>
        <v>106.92171799044495</v>
      </c>
      <c r="F9" s="60">
        <f>F8/E8*100</f>
        <v>105.63341734781058</v>
      </c>
      <c r="G9" s="60">
        <f>G8/E8*100</f>
        <v>105.77462761331249</v>
      </c>
      <c r="H9" s="60">
        <f>H8/F8*100</f>
        <v>105.91214198087178</v>
      </c>
      <c r="I9" s="60">
        <f>I8/G8*100</f>
        <v>106.06619667581825</v>
      </c>
      <c r="J9" s="60">
        <f>J8/H8*100</f>
        <v>106.1898139207472</v>
      </c>
      <c r="K9" s="60">
        <f>K8/I8*100</f>
        <v>106.28963982783451</v>
      </c>
      <c r="L9" s="20"/>
      <c r="M9" s="20"/>
    </row>
    <row r="10" spans="1:13" ht="25.5" x14ac:dyDescent="0.2">
      <c r="A10" s="91" t="s">
        <v>2</v>
      </c>
      <c r="B10" s="59" t="s">
        <v>12</v>
      </c>
      <c r="C10" s="65">
        <f>C16+C40+C48+C207+C220+C228+C239+C250+C262+C268+C280+C292+C298+C310+C316+C325+C341+C371+C381+C385</f>
        <v>14778855.58</v>
      </c>
      <c r="D10" s="65">
        <f t="shared" ref="D10:K10" si="1">D16+D40+D48+D207+D220+D228+D239+D250+D262+D268+D280+D292+D298+D310+D316+D325+D341+D371+D381+D385</f>
        <v>16037064.01</v>
      </c>
      <c r="E10" s="65">
        <f t="shared" si="1"/>
        <v>17111547.330000002</v>
      </c>
      <c r="F10" s="65">
        <f t="shared" si="1"/>
        <v>18035570.800000001</v>
      </c>
      <c r="G10" s="65">
        <f t="shared" si="1"/>
        <v>18060690.210000001</v>
      </c>
      <c r="H10" s="65">
        <f t="shared" si="1"/>
        <v>19063598.300000004</v>
      </c>
      <c r="I10" s="65">
        <f t="shared" si="1"/>
        <v>19119381.339999996</v>
      </c>
      <c r="J10" s="65">
        <f t="shared" si="1"/>
        <v>20207414.200000003</v>
      </c>
      <c r="K10" s="65">
        <f t="shared" si="1"/>
        <v>20285663.459999997</v>
      </c>
      <c r="L10" s="20"/>
      <c r="M10" s="20"/>
    </row>
    <row r="11" spans="1:13" x14ac:dyDescent="0.2">
      <c r="A11" s="86" t="s">
        <v>14</v>
      </c>
      <c r="B11" s="59" t="s">
        <v>1</v>
      </c>
      <c r="C11" s="60">
        <v>108.9</v>
      </c>
      <c r="D11" s="60">
        <f>D10/C10*100</f>
        <v>108.51357145476619</v>
      </c>
      <c r="E11" s="60">
        <f>E10/D10*100</f>
        <v>106.70000019535996</v>
      </c>
      <c r="F11" s="60">
        <f>F10/E10*100</f>
        <v>105.39999949846732</v>
      </c>
      <c r="G11" s="60">
        <f>G10/E10*100</f>
        <v>105.54679750285329</v>
      </c>
      <c r="H11" s="60">
        <f>H10/F10*100</f>
        <v>105.69999980261231</v>
      </c>
      <c r="I11" s="60">
        <f>I10/G10*100</f>
        <v>105.86185310577892</v>
      </c>
      <c r="J11" s="60">
        <f>J10/H10*100</f>
        <v>106.00000001049119</v>
      </c>
      <c r="K11" s="60">
        <f>K10/I10*100</f>
        <v>106.09999925865803</v>
      </c>
      <c r="L11" s="20"/>
      <c r="M11" s="20"/>
    </row>
    <row r="12" spans="1:13" x14ac:dyDescent="0.2">
      <c r="A12" s="91" t="s">
        <v>11</v>
      </c>
      <c r="B12" s="59" t="s">
        <v>12</v>
      </c>
      <c r="C12" s="65">
        <f t="shared" ref="C12:K12" si="2">C18+C42+C50+C216+C224+C232+C244+C256+C264+C276+C288+C294+C306+C312+C321+C337+C367+C377+C383</f>
        <v>2317547.27</v>
      </c>
      <c r="D12" s="65">
        <f t="shared" si="2"/>
        <v>2208199.98</v>
      </c>
      <c r="E12" s="65">
        <f t="shared" si="2"/>
        <v>2396602.3800000004</v>
      </c>
      <c r="F12" s="65">
        <f t="shared" si="2"/>
        <v>2571554.3999999994</v>
      </c>
      <c r="G12" s="65">
        <f t="shared" si="2"/>
        <v>2573982.5</v>
      </c>
      <c r="H12" s="65">
        <f t="shared" si="2"/>
        <v>2761849.4000000008</v>
      </c>
      <c r="I12" s="65">
        <f t="shared" si="2"/>
        <v>2767031.2000000007</v>
      </c>
      <c r="J12" s="65">
        <f t="shared" si="2"/>
        <v>2968988.1</v>
      </c>
      <c r="K12" s="65">
        <f t="shared" si="2"/>
        <v>2977325.6000000006</v>
      </c>
      <c r="L12" s="20"/>
      <c r="M12" s="20"/>
    </row>
    <row r="13" spans="1:13" x14ac:dyDescent="0.2">
      <c r="A13" s="86" t="s">
        <v>14</v>
      </c>
      <c r="B13" s="59" t="s">
        <v>1</v>
      </c>
      <c r="C13" s="60">
        <v>106.7</v>
      </c>
      <c r="D13" s="60">
        <f>D12/C12*100</f>
        <v>95.281766572122606</v>
      </c>
      <c r="E13" s="60">
        <f>E12/D12*100</f>
        <v>108.53194464751333</v>
      </c>
      <c r="F13" s="60">
        <f>F12/E12*100</f>
        <v>107.30000193023255</v>
      </c>
      <c r="G13" s="60">
        <f>G12/E12*100</f>
        <v>107.40131619163292</v>
      </c>
      <c r="H13" s="60">
        <f>H12/F12*100</f>
        <v>107.39999900449322</v>
      </c>
      <c r="I13" s="60">
        <f>I12/G12*100</f>
        <v>107.50000048562882</v>
      </c>
      <c r="J13" s="60">
        <f>J12/H12*100</f>
        <v>107.49999981896185</v>
      </c>
      <c r="K13" s="60">
        <f>K12/I12*100</f>
        <v>107.60000104082673</v>
      </c>
      <c r="L13" s="20"/>
      <c r="M13" s="20"/>
    </row>
    <row r="14" spans="1:13" ht="51" x14ac:dyDescent="0.2">
      <c r="A14" s="92" t="s">
        <v>59</v>
      </c>
      <c r="B14" s="93" t="s">
        <v>12</v>
      </c>
      <c r="C14" s="66">
        <f t="shared" ref="C14:J14" si="3">C16+C18</f>
        <v>131258.40000000002</v>
      </c>
      <c r="D14" s="66">
        <f t="shared" si="3"/>
        <v>125099.6</v>
      </c>
      <c r="E14" s="66">
        <f t="shared" si="3"/>
        <v>130669.2</v>
      </c>
      <c r="F14" s="66">
        <f t="shared" si="3"/>
        <v>138940.6</v>
      </c>
      <c r="G14" s="66">
        <f>G16+G18</f>
        <v>139050.6</v>
      </c>
      <c r="H14" s="66">
        <f t="shared" si="3"/>
        <v>148027.6</v>
      </c>
      <c r="I14" s="66">
        <f>I16+I18</f>
        <v>148335.1</v>
      </c>
      <c r="J14" s="66">
        <f t="shared" si="3"/>
        <v>157996.79999999999</v>
      </c>
      <c r="K14" s="66">
        <f>K16+K18</f>
        <v>158472.5</v>
      </c>
      <c r="L14" s="20"/>
      <c r="M14" s="20"/>
    </row>
    <row r="15" spans="1:13" x14ac:dyDescent="0.2">
      <c r="A15" s="86" t="s">
        <v>14</v>
      </c>
      <c r="B15" s="59" t="s">
        <v>1</v>
      </c>
      <c r="C15" s="60">
        <v>97.3</v>
      </c>
      <c r="D15" s="60">
        <f>D14/C14*100</f>
        <v>95.307881247981072</v>
      </c>
      <c r="E15" s="60">
        <f>E14/D14*100</f>
        <v>104.45213254079148</v>
      </c>
      <c r="F15" s="60">
        <f>F14/E14*100</f>
        <v>106.33003033614654</v>
      </c>
      <c r="G15" s="60">
        <f>G14/E14*100</f>
        <v>106.41421237751514</v>
      </c>
      <c r="H15" s="60">
        <f>H14/F14*100</f>
        <v>106.54020495089269</v>
      </c>
      <c r="I15" s="60">
        <f>I14/G14*100</f>
        <v>106.67706575879572</v>
      </c>
      <c r="J15" s="60">
        <f>J14/H14*100</f>
        <v>106.73469001726703</v>
      </c>
      <c r="K15" s="60">
        <f>K14/I14*100</f>
        <v>106.83412085204378</v>
      </c>
      <c r="L15" s="20"/>
      <c r="M15" s="20"/>
    </row>
    <row r="16" spans="1:13" ht="25.5" x14ac:dyDescent="0.2">
      <c r="A16" s="58" t="s">
        <v>2</v>
      </c>
      <c r="B16" s="59" t="s">
        <v>12</v>
      </c>
      <c r="C16" s="65">
        <f t="shared" ref="C16:K16" si="4">C22+C28+C34</f>
        <v>66045.100000000006</v>
      </c>
      <c r="D16" s="65">
        <f t="shared" si="4"/>
        <v>64934.299999999996</v>
      </c>
      <c r="E16" s="65">
        <f t="shared" si="4"/>
        <v>67780.2</v>
      </c>
      <c r="F16" s="65">
        <f t="shared" si="4"/>
        <v>71440.3</v>
      </c>
      <c r="G16" s="65">
        <f t="shared" si="4"/>
        <v>71508</v>
      </c>
      <c r="H16" s="65">
        <f t="shared" si="4"/>
        <v>75512.3</v>
      </c>
      <c r="I16" s="65">
        <f t="shared" si="4"/>
        <v>75726.900000000009</v>
      </c>
      <c r="J16" s="65">
        <f t="shared" si="4"/>
        <v>80043</v>
      </c>
      <c r="K16" s="65">
        <f t="shared" si="4"/>
        <v>80346.099999999991</v>
      </c>
      <c r="L16" s="20"/>
      <c r="M16" s="20"/>
    </row>
    <row r="17" spans="1:13" x14ac:dyDescent="0.2">
      <c r="A17" s="86" t="s">
        <v>14</v>
      </c>
      <c r="B17" s="59" t="s">
        <v>1</v>
      </c>
      <c r="C17" s="60">
        <v>93.4</v>
      </c>
      <c r="D17" s="60">
        <f>D16/C16*100</f>
        <v>98.318118982331754</v>
      </c>
      <c r="E17" s="60">
        <f>E16/D16*100</f>
        <v>104.38273762864927</v>
      </c>
      <c r="F17" s="60">
        <f>F16/E16*100</f>
        <v>105.39995455900102</v>
      </c>
      <c r="G17" s="60">
        <f>G16/E16*100</f>
        <v>105.49983623536076</v>
      </c>
      <c r="H17" s="60">
        <f>H16/F16*100</f>
        <v>105.69986408231769</v>
      </c>
      <c r="I17" s="60">
        <f>I16/G16*100</f>
        <v>105.8998993119651</v>
      </c>
      <c r="J17" s="60">
        <f>J16/H16*100</f>
        <v>105.99994967707246</v>
      </c>
      <c r="K17" s="60">
        <f>K16/I16*100</f>
        <v>106.09981393665922</v>
      </c>
      <c r="L17" s="20"/>
      <c r="M17" s="20"/>
    </row>
    <row r="18" spans="1:13" x14ac:dyDescent="0.2">
      <c r="A18" s="91" t="s">
        <v>11</v>
      </c>
      <c r="B18" s="59" t="s">
        <v>12</v>
      </c>
      <c r="C18" s="65">
        <f t="shared" ref="C18:K18" si="5">C24+C30+C36</f>
        <v>65213.3</v>
      </c>
      <c r="D18" s="65">
        <f t="shared" si="5"/>
        <v>60165.3</v>
      </c>
      <c r="E18" s="65">
        <f t="shared" si="5"/>
        <v>62889</v>
      </c>
      <c r="F18" s="65">
        <f t="shared" si="5"/>
        <v>67500.3</v>
      </c>
      <c r="G18" s="65">
        <f t="shared" si="5"/>
        <v>67542.600000000006</v>
      </c>
      <c r="H18" s="65">
        <f t="shared" si="5"/>
        <v>72515.3</v>
      </c>
      <c r="I18" s="65">
        <f t="shared" si="5"/>
        <v>72608.2</v>
      </c>
      <c r="J18" s="65">
        <f t="shared" si="5"/>
        <v>77953.8</v>
      </c>
      <c r="K18" s="65">
        <f t="shared" si="5"/>
        <v>78126.399999999994</v>
      </c>
      <c r="L18" s="20"/>
      <c r="M18" s="20"/>
    </row>
    <row r="19" spans="1:13" x14ac:dyDescent="0.2">
      <c r="A19" s="86" t="s">
        <v>14</v>
      </c>
      <c r="B19" s="59" t="s">
        <v>1</v>
      </c>
      <c r="C19" s="60">
        <v>101.7</v>
      </c>
      <c r="D19" s="60">
        <f>D18/C18*100</f>
        <v>92.259247730140942</v>
      </c>
      <c r="E19" s="60">
        <f>E18/D18*100</f>
        <v>104.52702803775597</v>
      </c>
      <c r="F19" s="60">
        <f>F18/E18*100</f>
        <v>107.33244287554263</v>
      </c>
      <c r="G19" s="60">
        <f>G18/E18*100</f>
        <v>107.39970424080522</v>
      </c>
      <c r="H19" s="60">
        <f>H18/F18*100</f>
        <v>107.42959660920026</v>
      </c>
      <c r="I19" s="60">
        <f>I18/G18*100</f>
        <v>107.49985934802626</v>
      </c>
      <c r="J19" s="60">
        <f>J18/H18*100</f>
        <v>107.49979659464968</v>
      </c>
      <c r="K19" s="60">
        <f>K18/I18*100</f>
        <v>107.59996804768608</v>
      </c>
      <c r="L19" s="20"/>
      <c r="M19" s="20"/>
    </row>
    <row r="20" spans="1:13" ht="40.5" x14ac:dyDescent="0.2">
      <c r="A20" s="94" t="s">
        <v>15</v>
      </c>
      <c r="B20" s="59" t="s">
        <v>12</v>
      </c>
      <c r="C20" s="60">
        <f t="shared" ref="C20:K20" si="6">C22+C24</f>
        <v>115370</v>
      </c>
      <c r="D20" s="60">
        <f t="shared" si="6"/>
        <v>110255.1</v>
      </c>
      <c r="E20" s="60">
        <f t="shared" si="6"/>
        <v>114948.3</v>
      </c>
      <c r="F20" s="60">
        <f t="shared" si="6"/>
        <v>122207.5</v>
      </c>
      <c r="G20" s="60">
        <f t="shared" si="6"/>
        <v>122302.39999999999</v>
      </c>
      <c r="H20" s="60">
        <f t="shared" si="6"/>
        <v>130184.5</v>
      </c>
      <c r="I20" s="60">
        <f t="shared" si="6"/>
        <v>130451.6</v>
      </c>
      <c r="J20" s="60">
        <f t="shared" si="6"/>
        <v>138935.1</v>
      </c>
      <c r="K20" s="60">
        <f t="shared" si="6"/>
        <v>139349.70000000001</v>
      </c>
      <c r="L20" s="20"/>
      <c r="M20" s="20"/>
    </row>
    <row r="21" spans="1:13" x14ac:dyDescent="0.2">
      <c r="A21" s="86" t="s">
        <v>14</v>
      </c>
      <c r="B21" s="59" t="s">
        <v>1</v>
      </c>
      <c r="C21" s="60">
        <v>100</v>
      </c>
      <c r="D21" s="60">
        <f>D20/C20*100</f>
        <v>95.566525093178484</v>
      </c>
      <c r="E21" s="60">
        <f>E20/D20*100</f>
        <v>104.25667384093798</v>
      </c>
      <c r="F21" s="60">
        <f>F20/E20*100</f>
        <v>106.31518691446502</v>
      </c>
      <c r="G21" s="60">
        <f>G20/E20*100</f>
        <v>106.39774576918492</v>
      </c>
      <c r="H21" s="60">
        <f>H20/F20*100</f>
        <v>106.52742262136121</v>
      </c>
      <c r="I21" s="60">
        <f>I20/G20*100</f>
        <v>106.66315624223238</v>
      </c>
      <c r="J21" s="60">
        <f>J20/H20*100</f>
        <v>106.72169113834597</v>
      </c>
      <c r="K21" s="60">
        <f>K20/I20*100</f>
        <v>106.82099721275937</v>
      </c>
      <c r="L21" s="20"/>
      <c r="M21" s="20"/>
    </row>
    <row r="22" spans="1:13" ht="38.25" x14ac:dyDescent="0.2">
      <c r="A22" s="58" t="s">
        <v>57</v>
      </c>
      <c r="B22" s="93" t="s">
        <v>12</v>
      </c>
      <c r="C22" s="66">
        <v>59480.6</v>
      </c>
      <c r="D22" s="66">
        <v>58135.1</v>
      </c>
      <c r="E22" s="66">
        <v>60628.3</v>
      </c>
      <c r="F22" s="66">
        <v>63902.2</v>
      </c>
      <c r="G22" s="66">
        <v>63962.8</v>
      </c>
      <c r="H22" s="66">
        <v>67544.600000000006</v>
      </c>
      <c r="I22" s="66">
        <v>67736.600000000006</v>
      </c>
      <c r="J22" s="66">
        <v>71597.3</v>
      </c>
      <c r="K22" s="66">
        <v>71868.399999999994</v>
      </c>
      <c r="L22" s="20"/>
      <c r="M22" s="20"/>
    </row>
    <row r="23" spans="1:13" x14ac:dyDescent="0.2">
      <c r="A23" s="86" t="s">
        <v>14</v>
      </c>
      <c r="B23" s="59" t="s">
        <v>1</v>
      </c>
      <c r="C23" s="60">
        <v>100</v>
      </c>
      <c r="D23" s="60">
        <f>D22/C22*100</f>
        <v>97.737917909368761</v>
      </c>
      <c r="E23" s="60">
        <f>E22/D22*100</f>
        <v>104.28863113678312</v>
      </c>
      <c r="F23" s="60">
        <f>F22/E22*100</f>
        <v>105.39995348706792</v>
      </c>
      <c r="G23" s="60">
        <f>G22/E22*100</f>
        <v>105.49990680919636</v>
      </c>
      <c r="H23" s="60">
        <f>H22/F22*100</f>
        <v>105.69996025175973</v>
      </c>
      <c r="I23" s="60">
        <f>I22/G22*100</f>
        <v>105.89999187027462</v>
      </c>
      <c r="J23" s="60">
        <f>J22/H22*100</f>
        <v>106.00003553207806</v>
      </c>
      <c r="K23" s="60">
        <f>K22/I22*100</f>
        <v>106.09980424172454</v>
      </c>
      <c r="L23" s="20"/>
      <c r="M23" s="20"/>
    </row>
    <row r="24" spans="1:13" x14ac:dyDescent="0.2">
      <c r="A24" s="58" t="s">
        <v>56</v>
      </c>
      <c r="B24" s="59" t="s">
        <v>12</v>
      </c>
      <c r="C24" s="65">
        <v>55889.4</v>
      </c>
      <c r="D24" s="65">
        <v>52120</v>
      </c>
      <c r="E24" s="65">
        <v>54320</v>
      </c>
      <c r="F24" s="65">
        <v>58305.3</v>
      </c>
      <c r="G24" s="65">
        <v>58339.6</v>
      </c>
      <c r="H24" s="65">
        <v>62639.9</v>
      </c>
      <c r="I24" s="65">
        <v>62715</v>
      </c>
      <c r="J24" s="65">
        <v>67337.8</v>
      </c>
      <c r="K24" s="65">
        <v>67481.3</v>
      </c>
      <c r="L24" s="26"/>
      <c r="M24" s="26"/>
    </row>
    <row r="25" spans="1:13" x14ac:dyDescent="0.2">
      <c r="A25" s="86" t="s">
        <v>14</v>
      </c>
      <c r="B25" s="59" t="s">
        <v>1</v>
      </c>
      <c r="C25" s="60">
        <v>100</v>
      </c>
      <c r="D25" s="60">
        <f>D24/C24*100</f>
        <v>93.255608398014644</v>
      </c>
      <c r="E25" s="60">
        <f>E24/D24*100</f>
        <v>104.22102839600922</v>
      </c>
      <c r="F25" s="60">
        <f>F24/E24*100</f>
        <v>107.33670839469809</v>
      </c>
      <c r="G25" s="60">
        <f>G24/E24*100</f>
        <v>107.39985272459498</v>
      </c>
      <c r="H25" s="60">
        <f>H24/F24*100</f>
        <v>107.43431557680006</v>
      </c>
      <c r="I25" s="60">
        <f>I24/G24*100</f>
        <v>107.49988001289003</v>
      </c>
      <c r="J25" s="60">
        <f>J24/H24*100</f>
        <v>107.49985233054331</v>
      </c>
      <c r="K25" s="60">
        <f>K24/I24*100</f>
        <v>107.59993621940525</v>
      </c>
      <c r="L25" s="20"/>
      <c r="M25" s="20"/>
    </row>
    <row r="26" spans="1:13" ht="13.5" x14ac:dyDescent="0.2">
      <c r="A26" s="94" t="s">
        <v>16</v>
      </c>
      <c r="B26" s="59" t="s">
        <v>12</v>
      </c>
      <c r="C26" s="60">
        <f t="shared" ref="C26:K26" si="7">C28+C30</f>
        <v>12419.3</v>
      </c>
      <c r="D26" s="60">
        <f t="shared" si="7"/>
        <v>11820.2</v>
      </c>
      <c r="E26" s="60">
        <f t="shared" si="7"/>
        <v>12690.9</v>
      </c>
      <c r="F26" s="60">
        <f t="shared" si="7"/>
        <v>13481.400000000001</v>
      </c>
      <c r="G26" s="60">
        <f t="shared" si="7"/>
        <v>13494</v>
      </c>
      <c r="H26" s="60">
        <f t="shared" si="7"/>
        <v>14350.8</v>
      </c>
      <c r="I26" s="60">
        <f t="shared" si="7"/>
        <v>14385.2</v>
      </c>
      <c r="J26" s="60">
        <f t="shared" si="7"/>
        <v>15307.5</v>
      </c>
      <c r="K26" s="60">
        <f t="shared" si="7"/>
        <v>15358.6</v>
      </c>
      <c r="L26" s="26"/>
      <c r="M26" s="26"/>
    </row>
    <row r="27" spans="1:13" x14ac:dyDescent="0.2">
      <c r="A27" s="86" t="s">
        <v>14</v>
      </c>
      <c r="B27" s="59" t="s">
        <v>1</v>
      </c>
      <c r="C27" s="60">
        <v>100</v>
      </c>
      <c r="D27" s="60">
        <f>D26/C26*100</f>
        <v>95.176056621548739</v>
      </c>
      <c r="E27" s="60">
        <f>E26/D26*100</f>
        <v>107.36620361753609</v>
      </c>
      <c r="F27" s="60">
        <f>F26/E26*100</f>
        <v>106.22887265678558</v>
      </c>
      <c r="G27" s="60">
        <f>G26/E26*100</f>
        <v>106.3281563955275</v>
      </c>
      <c r="H27" s="60">
        <f>H26/F26*100</f>
        <v>106.4488851306244</v>
      </c>
      <c r="I27" s="60">
        <f>I26/G26*100</f>
        <v>106.6044167778272</v>
      </c>
      <c r="J27" s="60">
        <f>J26/H26*100</f>
        <v>106.66652730161385</v>
      </c>
      <c r="K27" s="60">
        <f>K26/I26*100</f>
        <v>106.76667686233073</v>
      </c>
      <c r="L27" s="20"/>
      <c r="M27" s="20"/>
    </row>
    <row r="28" spans="1:13" ht="38.25" x14ac:dyDescent="0.2">
      <c r="A28" s="58" t="s">
        <v>57</v>
      </c>
      <c r="B28" s="59" t="s">
        <v>12</v>
      </c>
      <c r="C28" s="66">
        <v>6564.5</v>
      </c>
      <c r="D28" s="66">
        <v>6799.2</v>
      </c>
      <c r="E28" s="66">
        <v>7151.9</v>
      </c>
      <c r="F28" s="66">
        <v>7538.1</v>
      </c>
      <c r="G28" s="66">
        <v>7545.2</v>
      </c>
      <c r="H28" s="66">
        <v>7967.7</v>
      </c>
      <c r="I28" s="66">
        <v>7990.3</v>
      </c>
      <c r="J28" s="66">
        <v>8445.7000000000007</v>
      </c>
      <c r="K28" s="66">
        <v>8477.7000000000007</v>
      </c>
      <c r="L28" s="26"/>
      <c r="M28" s="26"/>
    </row>
    <row r="29" spans="1:13" x14ac:dyDescent="0.2">
      <c r="A29" s="86" t="s">
        <v>14</v>
      </c>
      <c r="B29" s="59" t="s">
        <v>1</v>
      </c>
      <c r="C29" s="60">
        <v>100</v>
      </c>
      <c r="D29" s="60">
        <f>D28/C28*100</f>
        <v>103.57529133978215</v>
      </c>
      <c r="E29" s="60">
        <f>E28/D28*100</f>
        <v>105.18737498529238</v>
      </c>
      <c r="F29" s="60">
        <f>F28/E28*100</f>
        <v>105.39996364602415</v>
      </c>
      <c r="G29" s="60">
        <f>G28/E28*100</f>
        <v>105.49923796473664</v>
      </c>
      <c r="H29" s="60">
        <f>H28/F28*100</f>
        <v>105.69904883193377</v>
      </c>
      <c r="I29" s="60">
        <f>I28/G28*100</f>
        <v>105.89911466892859</v>
      </c>
      <c r="J29" s="60">
        <f>J28/H28*100</f>
        <v>105.9992218582527</v>
      </c>
      <c r="K29" s="60">
        <f>K28/I28*100</f>
        <v>106.09989612405042</v>
      </c>
      <c r="L29" s="20"/>
      <c r="M29" s="20"/>
    </row>
    <row r="30" spans="1:13" x14ac:dyDescent="0.2">
      <c r="A30" s="58" t="s">
        <v>56</v>
      </c>
      <c r="B30" s="59" t="s">
        <v>12</v>
      </c>
      <c r="C30" s="66">
        <v>5854.8</v>
      </c>
      <c r="D30" s="66">
        <v>5021</v>
      </c>
      <c r="E30" s="66">
        <v>5539</v>
      </c>
      <c r="F30" s="66">
        <v>5943.3</v>
      </c>
      <c r="G30" s="66">
        <v>5948.8</v>
      </c>
      <c r="H30" s="95">
        <v>6383.1</v>
      </c>
      <c r="I30" s="95">
        <v>6394.9</v>
      </c>
      <c r="J30" s="95">
        <v>6861.8</v>
      </c>
      <c r="K30" s="95">
        <v>6880.9</v>
      </c>
      <c r="L30" s="26"/>
      <c r="M30" s="26"/>
    </row>
    <row r="31" spans="1:13" x14ac:dyDescent="0.2">
      <c r="A31" s="86" t="s">
        <v>14</v>
      </c>
      <c r="B31" s="59" t="s">
        <v>1</v>
      </c>
      <c r="C31" s="60">
        <v>100</v>
      </c>
      <c r="D31" s="60">
        <f>D30/C30*100</f>
        <v>85.758693721390983</v>
      </c>
      <c r="E31" s="60">
        <f>E30/D30*100</f>
        <v>110.31666998605856</v>
      </c>
      <c r="F31" s="60">
        <f>F30/E30*100</f>
        <v>107.29915147138473</v>
      </c>
      <c r="G31" s="60">
        <f>G30/E30*100</f>
        <v>107.39844737317206</v>
      </c>
      <c r="H31" s="60">
        <f>H30/F30*100</f>
        <v>107.39992933218917</v>
      </c>
      <c r="I31" s="60">
        <f>I30/G30*100</f>
        <v>107.49899139322214</v>
      </c>
      <c r="J31" s="60">
        <f>J30/H30*100</f>
        <v>107.49949084300732</v>
      </c>
      <c r="K31" s="60">
        <f>K30/I30*100</f>
        <v>107.59980609548234</v>
      </c>
      <c r="L31" s="20"/>
      <c r="M31" s="20"/>
    </row>
    <row r="32" spans="1:13" ht="13.5" x14ac:dyDescent="0.2">
      <c r="A32" s="96" t="s">
        <v>17</v>
      </c>
      <c r="B32" s="59" t="s">
        <v>12</v>
      </c>
      <c r="C32" s="60">
        <f t="shared" ref="C32:K32" si="8">C34+C36</f>
        <v>3469.1</v>
      </c>
      <c r="D32" s="60">
        <f t="shared" si="8"/>
        <v>3024.3</v>
      </c>
      <c r="E32" s="60">
        <f t="shared" si="8"/>
        <v>3030</v>
      </c>
      <c r="F32" s="60">
        <f t="shared" si="8"/>
        <v>3251.7</v>
      </c>
      <c r="G32" s="60">
        <f t="shared" si="8"/>
        <v>3254.2</v>
      </c>
      <c r="H32" s="60">
        <f t="shared" si="8"/>
        <v>3492.3</v>
      </c>
      <c r="I32" s="60">
        <f t="shared" si="8"/>
        <v>3498.3</v>
      </c>
      <c r="J32" s="60">
        <f t="shared" si="8"/>
        <v>3754.2</v>
      </c>
      <c r="K32" s="60">
        <f t="shared" si="8"/>
        <v>3764.2</v>
      </c>
      <c r="L32" s="26"/>
      <c r="M32" s="26"/>
    </row>
    <row r="33" spans="1:13" x14ac:dyDescent="0.2">
      <c r="A33" s="86" t="s">
        <v>14</v>
      </c>
      <c r="B33" s="59" t="s">
        <v>1</v>
      </c>
      <c r="C33" s="60">
        <v>100</v>
      </c>
      <c r="D33" s="60">
        <f>D32/C32*100</f>
        <v>87.178230665013984</v>
      </c>
      <c r="E33" s="60">
        <f>E32/D32*100</f>
        <v>100.18847336573754</v>
      </c>
      <c r="F33" s="60">
        <f>F32/E32*100</f>
        <v>107.3168316831683</v>
      </c>
      <c r="G33" s="60">
        <f>G32/E32*100</f>
        <v>107.3993399339934</v>
      </c>
      <c r="H33" s="60">
        <f>H32/F32*100</f>
        <v>107.39920656887168</v>
      </c>
      <c r="I33" s="60">
        <f>I32/G32*100</f>
        <v>107.50107553315715</v>
      </c>
      <c r="J33" s="60">
        <f>J32/H32*100</f>
        <v>107.49935572545313</v>
      </c>
      <c r="K33" s="60">
        <f>K32/I32*100</f>
        <v>107.60083469113569</v>
      </c>
      <c r="L33" s="20"/>
      <c r="M33" s="20"/>
    </row>
    <row r="34" spans="1:13" ht="38.25" x14ac:dyDescent="0.2">
      <c r="A34" s="58" t="s">
        <v>57</v>
      </c>
      <c r="B34" s="59" t="s">
        <v>12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26"/>
      <c r="M34" s="26"/>
    </row>
    <row r="35" spans="1:13" x14ac:dyDescent="0.2">
      <c r="A35" s="86" t="s">
        <v>14</v>
      </c>
      <c r="B35" s="59" t="s">
        <v>1</v>
      </c>
      <c r="C35" s="60">
        <v>100</v>
      </c>
      <c r="D35" s="60">
        <v>100</v>
      </c>
      <c r="E35" s="60">
        <v>100</v>
      </c>
      <c r="F35" s="60">
        <v>100</v>
      </c>
      <c r="G35" s="60">
        <v>100</v>
      </c>
      <c r="H35" s="60">
        <v>100</v>
      </c>
      <c r="I35" s="60">
        <v>100</v>
      </c>
      <c r="J35" s="60">
        <v>100</v>
      </c>
      <c r="K35" s="60">
        <v>100</v>
      </c>
      <c r="L35" s="20"/>
      <c r="M35" s="20"/>
    </row>
    <row r="36" spans="1:13" x14ac:dyDescent="0.2">
      <c r="A36" s="58" t="s">
        <v>56</v>
      </c>
      <c r="B36" s="59" t="s">
        <v>12</v>
      </c>
      <c r="C36" s="66">
        <v>3469.1</v>
      </c>
      <c r="D36" s="66">
        <v>3024.3</v>
      </c>
      <c r="E36" s="66">
        <v>3030</v>
      </c>
      <c r="F36" s="66">
        <v>3251.7</v>
      </c>
      <c r="G36" s="66">
        <v>3254.2</v>
      </c>
      <c r="H36" s="95">
        <v>3492.3</v>
      </c>
      <c r="I36" s="95">
        <v>3498.3</v>
      </c>
      <c r="J36" s="95">
        <v>3754.2</v>
      </c>
      <c r="K36" s="95">
        <v>3764.2</v>
      </c>
      <c r="L36" s="26"/>
      <c r="M36" s="26"/>
    </row>
    <row r="37" spans="1:13" x14ac:dyDescent="0.2">
      <c r="A37" s="86" t="s">
        <v>14</v>
      </c>
      <c r="B37" s="59" t="s">
        <v>1</v>
      </c>
      <c r="C37" s="60">
        <v>100</v>
      </c>
      <c r="D37" s="60">
        <f>D36/C36*100</f>
        <v>87.178230665013984</v>
      </c>
      <c r="E37" s="60">
        <f>E36/D36*100</f>
        <v>100.18847336573754</v>
      </c>
      <c r="F37" s="60">
        <f>F36/E36*100</f>
        <v>107.3168316831683</v>
      </c>
      <c r="G37" s="60">
        <f>G36/E36*100</f>
        <v>107.3993399339934</v>
      </c>
      <c r="H37" s="60">
        <f>H36/F36*100</f>
        <v>107.39920656887168</v>
      </c>
      <c r="I37" s="60">
        <f>I36/G36*100</f>
        <v>107.50107553315715</v>
      </c>
      <c r="J37" s="60">
        <f>J36/H36*100</f>
        <v>107.49935572545313</v>
      </c>
      <c r="K37" s="60">
        <f>K36/I36*100</f>
        <v>107.60083469113569</v>
      </c>
      <c r="L37" s="20"/>
      <c r="M37" s="20"/>
    </row>
    <row r="38" spans="1:13" ht="27" x14ac:dyDescent="0.2">
      <c r="A38" s="96" t="s">
        <v>18</v>
      </c>
      <c r="B38" s="59" t="s">
        <v>12</v>
      </c>
      <c r="C38" s="65">
        <f t="shared" ref="C38:K38" si="9">C40+C42</f>
        <v>37248.270000000004</v>
      </c>
      <c r="D38" s="65">
        <f t="shared" si="9"/>
        <v>25236.880000000001</v>
      </c>
      <c r="E38" s="65">
        <f t="shared" si="9"/>
        <v>30811.079999999998</v>
      </c>
      <c r="F38" s="65">
        <f t="shared" si="9"/>
        <v>33257.5</v>
      </c>
      <c r="G38" s="65">
        <f t="shared" si="9"/>
        <v>33329.5</v>
      </c>
      <c r="H38" s="65">
        <f t="shared" si="9"/>
        <v>35270.300000000003</v>
      </c>
      <c r="I38" s="65">
        <f t="shared" si="9"/>
        <v>35428.6</v>
      </c>
      <c r="J38" s="65">
        <f t="shared" si="9"/>
        <v>37765</v>
      </c>
      <c r="K38" s="65">
        <f t="shared" si="9"/>
        <v>37977.700000000004</v>
      </c>
      <c r="L38" s="26"/>
      <c r="M38" s="26"/>
    </row>
    <row r="39" spans="1:13" x14ac:dyDescent="0.2">
      <c r="A39" s="86" t="s">
        <v>14</v>
      </c>
      <c r="B39" s="59" t="s">
        <v>1</v>
      </c>
      <c r="C39" s="60">
        <v>108</v>
      </c>
      <c r="D39" s="60">
        <f>D38/C38*100</f>
        <v>67.753160079649334</v>
      </c>
      <c r="E39" s="60">
        <f>E38/D38*100</f>
        <v>122.08751636493891</v>
      </c>
      <c r="F39" s="60">
        <f>F38/E38*100</f>
        <v>107.94006571661883</v>
      </c>
      <c r="G39" s="60">
        <f>G38/E38*100</f>
        <v>108.17374788550094</v>
      </c>
      <c r="H39" s="60">
        <f>H38/F38*100</f>
        <v>106.05216868375555</v>
      </c>
      <c r="I39" s="60">
        <f>I38/G38*100</f>
        <v>106.29802427279135</v>
      </c>
      <c r="J39" s="60">
        <f>J38/H38*100</f>
        <v>107.07308982344918</v>
      </c>
      <c r="K39" s="60">
        <f>K38/I38*100</f>
        <v>107.19503452013346</v>
      </c>
      <c r="L39" s="20"/>
      <c r="M39" s="20"/>
    </row>
    <row r="40" spans="1:13" ht="38.25" x14ac:dyDescent="0.2">
      <c r="A40" s="58" t="s">
        <v>57</v>
      </c>
      <c r="B40" s="59" t="s">
        <v>12</v>
      </c>
      <c r="C40" s="66">
        <v>8138</v>
      </c>
      <c r="D40" s="66">
        <v>74.400000000000006</v>
      </c>
      <c r="E40" s="66">
        <v>90.1</v>
      </c>
      <c r="F40" s="66">
        <v>94.9</v>
      </c>
      <c r="G40" s="66">
        <v>95.1</v>
      </c>
      <c r="H40" s="66">
        <v>100.3</v>
      </c>
      <c r="I40" s="66">
        <v>100.7</v>
      </c>
      <c r="J40" s="66">
        <v>106.3</v>
      </c>
      <c r="K40" s="66">
        <v>106.8</v>
      </c>
      <c r="L40" s="26"/>
      <c r="M40" s="26"/>
    </row>
    <row r="41" spans="1:13" x14ac:dyDescent="0.2">
      <c r="A41" s="86" t="s">
        <v>14</v>
      </c>
      <c r="B41" s="59" t="s">
        <v>1</v>
      </c>
      <c r="C41" s="60">
        <v>124.3</v>
      </c>
      <c r="D41" s="60">
        <f>D40/C40*100</f>
        <v>0.91422954042762361</v>
      </c>
      <c r="E41" s="60">
        <f>E40/D40*100</f>
        <v>121.1021505376344</v>
      </c>
      <c r="F41" s="60">
        <f>F40/E40*100</f>
        <v>105.32741398446173</v>
      </c>
      <c r="G41" s="60">
        <f>G40/E40*100</f>
        <v>105.54938956714761</v>
      </c>
      <c r="H41" s="60">
        <f>H40/F40*100</f>
        <v>105.69020021074816</v>
      </c>
      <c r="I41" s="60">
        <f>I40/G40*100</f>
        <v>105.88853838065195</v>
      </c>
      <c r="J41" s="60">
        <f>J40/H40*100</f>
        <v>105.98205383848453</v>
      </c>
      <c r="K41" s="60">
        <f>K40/I40*100</f>
        <v>106.05759682224429</v>
      </c>
      <c r="L41" s="20"/>
      <c r="M41" s="20"/>
    </row>
    <row r="42" spans="1:13" x14ac:dyDescent="0.2">
      <c r="A42" s="58" t="s">
        <v>56</v>
      </c>
      <c r="B42" s="59" t="s">
        <v>12</v>
      </c>
      <c r="C42" s="66">
        <f>SUM(C44:C45)</f>
        <v>29110.27</v>
      </c>
      <c r="D42" s="66">
        <f t="shared" ref="D42:K42" si="10">SUM(D44:D45)</f>
        <v>25162.48</v>
      </c>
      <c r="E42" s="66">
        <f t="shared" si="10"/>
        <v>30720.98</v>
      </c>
      <c r="F42" s="66">
        <f t="shared" si="10"/>
        <v>33162.6</v>
      </c>
      <c r="G42" s="66">
        <f t="shared" si="10"/>
        <v>33234.400000000001</v>
      </c>
      <c r="H42" s="66">
        <f t="shared" si="10"/>
        <v>35170</v>
      </c>
      <c r="I42" s="66">
        <f t="shared" si="10"/>
        <v>35327.9</v>
      </c>
      <c r="J42" s="66">
        <f t="shared" si="10"/>
        <v>37658.699999999997</v>
      </c>
      <c r="K42" s="66">
        <f t="shared" si="10"/>
        <v>37870.9</v>
      </c>
      <c r="L42" s="26"/>
      <c r="M42" s="26"/>
    </row>
    <row r="43" spans="1:13" x14ac:dyDescent="0.2">
      <c r="A43" s="86" t="s">
        <v>14</v>
      </c>
      <c r="B43" s="59" t="s">
        <v>1</v>
      </c>
      <c r="C43" s="60">
        <v>104.2</v>
      </c>
      <c r="D43" s="60">
        <f>D42/C42*100</f>
        <v>86.438497478724869</v>
      </c>
      <c r="E43" s="60">
        <f>E42/D42*100</f>
        <v>122.09042987813601</v>
      </c>
      <c r="F43" s="60">
        <f>F42/E42*100</f>
        <v>107.9477282300239</v>
      </c>
      <c r="G43" s="60">
        <f>G42/E42*100</f>
        <v>108.18144473255738</v>
      </c>
      <c r="H43" s="60">
        <f>H42/F42*100</f>
        <v>106.05320451351825</v>
      </c>
      <c r="I43" s="60">
        <f>I42/G42*100</f>
        <v>106.29919601376886</v>
      </c>
      <c r="J43" s="60">
        <f>J42/H42*100</f>
        <v>107.07620130793289</v>
      </c>
      <c r="K43" s="60">
        <f>K42/I42*100</f>
        <v>107.19827671613653</v>
      </c>
      <c r="L43" s="20"/>
      <c r="M43" s="20"/>
    </row>
    <row r="44" spans="1:13" x14ac:dyDescent="0.2">
      <c r="A44" s="97" t="s">
        <v>117</v>
      </c>
      <c r="B44" s="59" t="s">
        <v>12</v>
      </c>
      <c r="C44" s="65">
        <v>1133.3699999999999</v>
      </c>
      <c r="D44" s="65">
        <v>2855.28</v>
      </c>
      <c r="E44" s="65">
        <v>9012.98</v>
      </c>
      <c r="F44" s="65">
        <v>10870</v>
      </c>
      <c r="G44" s="65">
        <v>10920</v>
      </c>
      <c r="H44" s="65">
        <v>11320</v>
      </c>
      <c r="I44" s="65">
        <v>11340</v>
      </c>
      <c r="J44" s="65">
        <v>11620</v>
      </c>
      <c r="K44" s="65">
        <v>11760</v>
      </c>
      <c r="L44" s="20"/>
      <c r="M44" s="20"/>
    </row>
    <row r="45" spans="1:13" x14ac:dyDescent="0.2">
      <c r="A45" s="86" t="s">
        <v>55</v>
      </c>
      <c r="B45" s="59" t="s">
        <v>12</v>
      </c>
      <c r="C45" s="65">
        <v>27976.9</v>
      </c>
      <c r="D45" s="65">
        <v>22307.200000000001</v>
      </c>
      <c r="E45" s="65">
        <v>21708</v>
      </c>
      <c r="F45" s="65">
        <v>22292.6</v>
      </c>
      <c r="G45" s="65">
        <v>22314.400000000001</v>
      </c>
      <c r="H45" s="65">
        <v>23850</v>
      </c>
      <c r="I45" s="65">
        <v>23987.9</v>
      </c>
      <c r="J45" s="65">
        <v>26038.7</v>
      </c>
      <c r="K45" s="65">
        <v>26110.9</v>
      </c>
      <c r="L45" s="20"/>
      <c r="M45" s="20"/>
    </row>
    <row r="46" spans="1:13" ht="25.5" x14ac:dyDescent="0.2">
      <c r="A46" s="92" t="s">
        <v>162</v>
      </c>
      <c r="B46" s="59" t="s">
        <v>12</v>
      </c>
      <c r="C46" s="66">
        <f t="shared" ref="C46:J46" si="11">C48+C50</f>
        <v>1752271.9999999998</v>
      </c>
      <c r="D46" s="66">
        <f t="shared" si="11"/>
        <v>1735427.5</v>
      </c>
      <c r="E46" s="66">
        <f t="shared" si="11"/>
        <v>1896411.7</v>
      </c>
      <c r="F46" s="66">
        <f t="shared" si="11"/>
        <v>2015751.5999999999</v>
      </c>
      <c r="G46" s="66">
        <f>G48+G50</f>
        <v>2021469</v>
      </c>
      <c r="H46" s="66">
        <f t="shared" si="11"/>
        <v>2149853.2999999998</v>
      </c>
      <c r="I46" s="66">
        <f>I48+I50</f>
        <v>2158845.2999999998</v>
      </c>
      <c r="J46" s="66">
        <f t="shared" si="11"/>
        <v>2294254.7000000002</v>
      </c>
      <c r="K46" s="66">
        <f>K48+K50</f>
        <v>2307167.9999999995</v>
      </c>
      <c r="L46" s="26"/>
      <c r="M46" s="26"/>
    </row>
    <row r="47" spans="1:13" x14ac:dyDescent="0.2">
      <c r="A47" s="86" t="s">
        <v>14</v>
      </c>
      <c r="B47" s="59" t="s">
        <v>1</v>
      </c>
      <c r="C47" s="60">
        <v>112.8</v>
      </c>
      <c r="D47" s="60">
        <f>D46/C46*100</f>
        <v>99.03870517819152</v>
      </c>
      <c r="E47" s="60">
        <f>E46/D46*100</f>
        <v>109.2763425726514</v>
      </c>
      <c r="F47" s="60">
        <f>F46/E46*100</f>
        <v>106.29293206744083</v>
      </c>
      <c r="G47" s="60">
        <f>G46/E46*100</f>
        <v>106.59441723545578</v>
      </c>
      <c r="H47" s="60">
        <f>H46/F46*100</f>
        <v>106.65268974609768</v>
      </c>
      <c r="I47" s="60">
        <f>I46/G46*100</f>
        <v>106.79586478941798</v>
      </c>
      <c r="J47" s="60">
        <f>J46/H46*100</f>
        <v>106.71680249066297</v>
      </c>
      <c r="K47" s="60">
        <f>K46/I46*100</f>
        <v>106.87046450248194</v>
      </c>
      <c r="L47" s="20"/>
      <c r="M47" s="20"/>
    </row>
    <row r="48" spans="1:13" s="4" customFormat="1" ht="25.5" x14ac:dyDescent="0.2">
      <c r="A48" s="58" t="s">
        <v>10</v>
      </c>
      <c r="B48" s="59" t="s">
        <v>12</v>
      </c>
      <c r="C48" s="65">
        <f>C54+C63+C77+C84+C90+C96+C104+C113+C121+C127+C133+C139+C145+C152+C158+C165+C171+C181+C187+C195+C201</f>
        <v>1361860.4</v>
      </c>
      <c r="D48" s="65">
        <f t="shared" ref="D48:K48" si="12">D54+D63+D77+D84+D90+D96+D104+D113+D121+D127+D133+D139+D145+D152+D158+D165+D171+D181+D187+D195+D201</f>
        <v>1360094.7</v>
      </c>
      <c r="E48" s="65">
        <f t="shared" si="12"/>
        <v>1491901.8</v>
      </c>
      <c r="F48" s="65">
        <f t="shared" si="12"/>
        <v>1582289.9</v>
      </c>
      <c r="G48" s="65">
        <f t="shared" si="12"/>
        <v>1587606.6</v>
      </c>
      <c r="H48" s="65">
        <f t="shared" si="12"/>
        <v>1685876.0999999999</v>
      </c>
      <c r="I48" s="65">
        <f t="shared" si="12"/>
        <v>1693929.4</v>
      </c>
      <c r="J48" s="65">
        <f t="shared" si="12"/>
        <v>1797569.5</v>
      </c>
      <c r="K48" s="65">
        <f t="shared" si="12"/>
        <v>1809067.6999999997</v>
      </c>
      <c r="L48" s="24"/>
      <c r="M48" s="24"/>
    </row>
    <row r="49" spans="1:17" x14ac:dyDescent="0.2">
      <c r="A49" s="86" t="s">
        <v>14</v>
      </c>
      <c r="B49" s="59" t="s">
        <v>1</v>
      </c>
      <c r="C49" s="60">
        <v>116.2</v>
      </c>
      <c r="D49" s="60">
        <f>D48/C48*100</f>
        <v>99.870346476041163</v>
      </c>
      <c r="E49" s="60">
        <f>E48/D48*100</f>
        <v>109.69102372062768</v>
      </c>
      <c r="F49" s="60">
        <f>F48/E48*100</f>
        <v>106.05858240803785</v>
      </c>
      <c r="G49" s="60">
        <f>G48/E48*100</f>
        <v>106.41495304851833</v>
      </c>
      <c r="H49" s="60">
        <f>H48/F48*100</f>
        <v>106.54660059449283</v>
      </c>
      <c r="I49" s="60">
        <f>I48/G48*100</f>
        <v>106.69704950836056</v>
      </c>
      <c r="J49" s="60">
        <f>J48/H48*100</f>
        <v>106.6252436937685</v>
      </c>
      <c r="K49" s="60">
        <f>K48/I48*100</f>
        <v>106.79711326812085</v>
      </c>
      <c r="L49" s="20"/>
      <c r="M49" s="20"/>
    </row>
    <row r="50" spans="1:17" x14ac:dyDescent="0.2">
      <c r="A50" s="91" t="s">
        <v>11</v>
      </c>
      <c r="B50" s="59" t="s">
        <v>12</v>
      </c>
      <c r="C50" s="65">
        <f>C59+C69+C80+C86+C92+C100+C107+C115+C123+C129+C135+C141+C148+C154+C161+C167+C175+C183+C189+C197+C203</f>
        <v>390411.59999999992</v>
      </c>
      <c r="D50" s="65">
        <f t="shared" ref="D50:K50" si="13">D59+D69+D80+D86+D92+D100+D107+D115+D123+D129+D135+D141+D148+D154+D161+D167+D175+D183+D189+D197+D203</f>
        <v>375332.8</v>
      </c>
      <c r="E50" s="65">
        <f t="shared" si="13"/>
        <v>404509.89999999997</v>
      </c>
      <c r="F50" s="65">
        <f t="shared" si="13"/>
        <v>433461.6999999999</v>
      </c>
      <c r="G50" s="65">
        <f t="shared" si="13"/>
        <v>433862.40000000002</v>
      </c>
      <c r="H50" s="65">
        <f t="shared" si="13"/>
        <v>463977.20000000007</v>
      </c>
      <c r="I50" s="65">
        <f t="shared" si="13"/>
        <v>464915.9</v>
      </c>
      <c r="J50" s="65">
        <f t="shared" si="13"/>
        <v>496685.20000000007</v>
      </c>
      <c r="K50" s="65">
        <f t="shared" si="13"/>
        <v>498100.29999999987</v>
      </c>
      <c r="L50" s="27"/>
      <c r="M50" s="27"/>
      <c r="N50" s="27"/>
      <c r="O50" s="27"/>
      <c r="P50" s="27"/>
      <c r="Q50" s="27"/>
    </row>
    <row r="51" spans="1:17" x14ac:dyDescent="0.2">
      <c r="A51" s="86" t="s">
        <v>14</v>
      </c>
      <c r="B51" s="59" t="s">
        <v>1</v>
      </c>
      <c r="C51" s="60">
        <v>102.6</v>
      </c>
      <c r="D51" s="60">
        <f>D50/C50*100</f>
        <v>96.137717219467874</v>
      </c>
      <c r="E51" s="60">
        <f>E50/D50*100</f>
        <v>107.77366113486484</v>
      </c>
      <c r="F51" s="60">
        <f>F50/E50*100</f>
        <v>107.15725375324558</v>
      </c>
      <c r="G51" s="60">
        <f>G50/E50*100</f>
        <v>107.25631189743441</v>
      </c>
      <c r="H51" s="60">
        <f>H50/F50*100</f>
        <v>107.03995301084275</v>
      </c>
      <c r="I51" s="60">
        <f>I50/G50*100</f>
        <v>107.157453607411</v>
      </c>
      <c r="J51" s="60">
        <f>J50/H50*100</f>
        <v>107.04948432810923</v>
      </c>
      <c r="K51" s="60">
        <f>K50/I50*100</f>
        <v>107.13772103728864</v>
      </c>
      <c r="L51" s="20"/>
      <c r="M51" s="20"/>
    </row>
    <row r="52" spans="1:17" s="4" customFormat="1" ht="13.5" x14ac:dyDescent="0.2">
      <c r="A52" s="96" t="s">
        <v>19</v>
      </c>
      <c r="B52" s="59" t="s">
        <v>12</v>
      </c>
      <c r="C52" s="60">
        <f t="shared" ref="C52:K52" si="14">C54+C59</f>
        <v>291210.69999999995</v>
      </c>
      <c r="D52" s="60">
        <f t="shared" si="14"/>
        <v>314973.8</v>
      </c>
      <c r="E52" s="60">
        <f t="shared" si="14"/>
        <v>335447.5</v>
      </c>
      <c r="F52" s="60">
        <f t="shared" si="14"/>
        <v>354745.69999999995</v>
      </c>
      <c r="G52" s="60">
        <f t="shared" si="14"/>
        <v>355236.6</v>
      </c>
      <c r="H52" s="60">
        <f t="shared" si="14"/>
        <v>375512.5</v>
      </c>
      <c r="I52" s="60">
        <f t="shared" si="14"/>
        <v>376473.4</v>
      </c>
      <c r="J52" s="60">
        <f t="shared" si="14"/>
        <v>399855.9</v>
      </c>
      <c r="K52" s="60">
        <f t="shared" si="14"/>
        <v>401423.9</v>
      </c>
      <c r="L52" s="24"/>
      <c r="M52" s="24"/>
    </row>
    <row r="53" spans="1:17" x14ac:dyDescent="0.2">
      <c r="A53" s="86" t="s">
        <v>14</v>
      </c>
      <c r="B53" s="59" t="s">
        <v>1</v>
      </c>
      <c r="C53" s="60">
        <v>107</v>
      </c>
      <c r="D53" s="60">
        <f>D52/C52*100</f>
        <v>108.16010538074323</v>
      </c>
      <c r="E53" s="60">
        <f>E52/D52*100</f>
        <v>106.50012794714989</v>
      </c>
      <c r="F53" s="60">
        <f>F52/E52*100</f>
        <v>105.75297177650749</v>
      </c>
      <c r="G53" s="60">
        <f>G52/E52*100</f>
        <v>105.89931360346998</v>
      </c>
      <c r="H53" s="60">
        <f>H52/F52*100</f>
        <v>105.85399625703708</v>
      </c>
      <c r="I53" s="60">
        <f>I52/G52*100</f>
        <v>105.97821283054731</v>
      </c>
      <c r="J53" s="60">
        <f>J52/H52*100</f>
        <v>106.48271362471289</v>
      </c>
      <c r="K53" s="60">
        <f>K52/I52*100</f>
        <v>106.62742706390411</v>
      </c>
      <c r="L53" s="20"/>
      <c r="M53" s="20"/>
    </row>
    <row r="54" spans="1:17" s="4" customFormat="1" ht="25.5" x14ac:dyDescent="0.2">
      <c r="A54" s="58" t="s">
        <v>10</v>
      </c>
      <c r="B54" s="59" t="s">
        <v>12</v>
      </c>
      <c r="C54" s="66">
        <f t="shared" ref="C54:K54" si="15">SUM(C56:C58)</f>
        <v>267583.59999999998</v>
      </c>
      <c r="D54" s="66">
        <f t="shared" si="15"/>
        <v>292580.2</v>
      </c>
      <c r="E54" s="66">
        <f t="shared" si="15"/>
        <v>311217.7</v>
      </c>
      <c r="F54" s="66">
        <f t="shared" si="15"/>
        <v>328747.09999999998</v>
      </c>
      <c r="G54" s="66">
        <f t="shared" si="15"/>
        <v>329213.8</v>
      </c>
      <c r="H54" s="66">
        <f t="shared" si="15"/>
        <v>347600</v>
      </c>
      <c r="I54" s="66">
        <f t="shared" si="15"/>
        <v>348498.9</v>
      </c>
      <c r="J54" s="66">
        <f t="shared" si="15"/>
        <v>369850</v>
      </c>
      <c r="K54" s="66">
        <f t="shared" si="15"/>
        <v>371323.4</v>
      </c>
      <c r="L54" s="24"/>
      <c r="M54" s="24"/>
    </row>
    <row r="55" spans="1:17" x14ac:dyDescent="0.2">
      <c r="A55" s="86" t="s">
        <v>14</v>
      </c>
      <c r="B55" s="59" t="s">
        <v>1</v>
      </c>
      <c r="C55" s="60">
        <v>108.1</v>
      </c>
      <c r="D55" s="60">
        <f>D54/C54*100</f>
        <v>109.34160389500703</v>
      </c>
      <c r="E55" s="60">
        <f>E54/D54*100</f>
        <v>106.37004828077907</v>
      </c>
      <c r="F55" s="60">
        <f>F54/E54*100</f>
        <v>105.63252025832719</v>
      </c>
      <c r="G55" s="60">
        <f>G54/E54*100</f>
        <v>105.78247959547286</v>
      </c>
      <c r="H55" s="60">
        <f>H54/F54*100</f>
        <v>105.7347730215719</v>
      </c>
      <c r="I55" s="60">
        <f>I54/G54*100</f>
        <v>105.85792576131379</v>
      </c>
      <c r="J55" s="60">
        <f>J54/H54*100</f>
        <v>106.40103567318758</v>
      </c>
      <c r="K55" s="60">
        <f>K54/I54*100</f>
        <v>106.54937504824262</v>
      </c>
      <c r="L55" s="20"/>
      <c r="M55" s="20"/>
    </row>
    <row r="56" spans="1:17" s="4" customFormat="1" x14ac:dyDescent="0.2">
      <c r="A56" s="98" t="s">
        <v>86</v>
      </c>
      <c r="B56" s="59" t="s">
        <v>12</v>
      </c>
      <c r="C56" s="67">
        <v>104773</v>
      </c>
      <c r="D56" s="67">
        <v>112493</v>
      </c>
      <c r="E56" s="67">
        <v>113000</v>
      </c>
      <c r="F56" s="67">
        <v>114000</v>
      </c>
      <c r="G56" s="67">
        <v>114000</v>
      </c>
      <c r="H56" s="67">
        <v>114000</v>
      </c>
      <c r="I56" s="67">
        <v>114000</v>
      </c>
      <c r="J56" s="67">
        <v>114000</v>
      </c>
      <c r="K56" s="67">
        <v>114000</v>
      </c>
      <c r="L56" s="24"/>
      <c r="M56" s="24"/>
    </row>
    <row r="57" spans="1:17" s="4" customFormat="1" x14ac:dyDescent="0.2">
      <c r="A57" s="91" t="s">
        <v>107</v>
      </c>
      <c r="B57" s="59" t="s">
        <v>12</v>
      </c>
      <c r="C57" s="67">
        <v>96019</v>
      </c>
      <c r="D57" s="67">
        <v>118594</v>
      </c>
      <c r="E57" s="67">
        <v>131543</v>
      </c>
      <c r="F57" s="67">
        <v>144872</v>
      </c>
      <c r="G57" s="67">
        <v>144872</v>
      </c>
      <c r="H57" s="67">
        <v>161100</v>
      </c>
      <c r="I57" s="67">
        <v>161507</v>
      </c>
      <c r="J57" s="67">
        <v>179000</v>
      </c>
      <c r="K57" s="67">
        <v>179879</v>
      </c>
      <c r="L57" s="24"/>
      <c r="M57" s="24"/>
    </row>
    <row r="58" spans="1:17" x14ac:dyDescent="0.2">
      <c r="A58" s="58" t="s">
        <v>55</v>
      </c>
      <c r="B58" s="59" t="s">
        <v>12</v>
      </c>
      <c r="C58" s="66">
        <v>66791.600000000006</v>
      </c>
      <c r="D58" s="66">
        <v>61493.2</v>
      </c>
      <c r="E58" s="66">
        <v>66674.7</v>
      </c>
      <c r="F58" s="66">
        <v>69875.100000000006</v>
      </c>
      <c r="G58" s="66">
        <v>70341.8</v>
      </c>
      <c r="H58" s="67">
        <v>72500</v>
      </c>
      <c r="I58" s="67">
        <v>72991.899999999994</v>
      </c>
      <c r="J58" s="67">
        <v>76850</v>
      </c>
      <c r="K58" s="67">
        <v>77444.399999999994</v>
      </c>
      <c r="L58" s="26"/>
      <c r="M58" s="26"/>
    </row>
    <row r="59" spans="1:17" x14ac:dyDescent="0.2">
      <c r="A59" s="58" t="s">
        <v>56</v>
      </c>
      <c r="B59" s="59" t="s">
        <v>12</v>
      </c>
      <c r="C59" s="66">
        <v>23627.1</v>
      </c>
      <c r="D59" s="66">
        <v>22393.599999999999</v>
      </c>
      <c r="E59" s="66">
        <v>24229.8</v>
      </c>
      <c r="F59" s="66">
        <v>25998.6</v>
      </c>
      <c r="G59" s="66">
        <v>26022.799999999999</v>
      </c>
      <c r="H59" s="67">
        <v>27912.5</v>
      </c>
      <c r="I59" s="67">
        <v>27974.5</v>
      </c>
      <c r="J59" s="67">
        <v>30005.9</v>
      </c>
      <c r="K59" s="67">
        <v>30100.5</v>
      </c>
      <c r="L59" s="26"/>
      <c r="M59" s="26"/>
    </row>
    <row r="60" spans="1:17" x14ac:dyDescent="0.2">
      <c r="A60" s="86" t="s">
        <v>14</v>
      </c>
      <c r="B60" s="59" t="s">
        <v>1</v>
      </c>
      <c r="C60" s="60">
        <v>106.2</v>
      </c>
      <c r="D60" s="60">
        <f>D59/C59*100</f>
        <v>94.779300041054555</v>
      </c>
      <c r="E60" s="60">
        <f>E59/D59*100</f>
        <v>108.19966418976851</v>
      </c>
      <c r="F60" s="60">
        <f>F59/E59*100</f>
        <v>107.30010152787064</v>
      </c>
      <c r="G60" s="60">
        <f>G59/E59*100</f>
        <v>107.3999785388241</v>
      </c>
      <c r="H60" s="60">
        <f>H59/F59*100</f>
        <v>107.36155023732049</v>
      </c>
      <c r="I60" s="60">
        <f>I59/G59*100</f>
        <v>107.49996157215979</v>
      </c>
      <c r="J60" s="60">
        <f>J59/H59*100</f>
        <v>107.4998656515898</v>
      </c>
      <c r="K60" s="60">
        <f>K59/I59*100</f>
        <v>107.59977836958659</v>
      </c>
      <c r="L60" s="20"/>
      <c r="M60" s="20"/>
    </row>
    <row r="61" spans="1:17" s="4" customFormat="1" ht="13.5" x14ac:dyDescent="0.2">
      <c r="A61" s="96" t="s">
        <v>20</v>
      </c>
      <c r="B61" s="59" t="s">
        <v>12</v>
      </c>
      <c r="C61" s="60">
        <f t="shared" ref="C61:K61" si="16">C63+C69</f>
        <v>256430.40000000002</v>
      </c>
      <c r="D61" s="60">
        <f t="shared" si="16"/>
        <v>275105.69999999995</v>
      </c>
      <c r="E61" s="60">
        <f t="shared" si="16"/>
        <v>303813.2</v>
      </c>
      <c r="F61" s="60">
        <f t="shared" si="16"/>
        <v>324185.8</v>
      </c>
      <c r="G61" s="60">
        <f t="shared" si="16"/>
        <v>324937.2</v>
      </c>
      <c r="H61" s="60">
        <f t="shared" si="16"/>
        <v>342675</v>
      </c>
      <c r="I61" s="60">
        <f t="shared" si="16"/>
        <v>344083.6</v>
      </c>
      <c r="J61" s="60">
        <f t="shared" si="16"/>
        <v>361048.6</v>
      </c>
      <c r="K61" s="60">
        <f t="shared" si="16"/>
        <v>363076.9</v>
      </c>
      <c r="L61" s="24"/>
      <c r="M61" s="24"/>
    </row>
    <row r="62" spans="1:17" s="4" customFormat="1" x14ac:dyDescent="0.2">
      <c r="A62" s="86" t="s">
        <v>14</v>
      </c>
      <c r="B62" s="59" t="s">
        <v>1</v>
      </c>
      <c r="C62" s="60">
        <v>100</v>
      </c>
      <c r="D62" s="60">
        <f>D61/C61*100</f>
        <v>107.28279486363547</v>
      </c>
      <c r="E62" s="60">
        <f>E61/D61*100</f>
        <v>110.43508004377955</v>
      </c>
      <c r="F62" s="60">
        <f>F61/E61*100</f>
        <v>106.70563359327376</v>
      </c>
      <c r="G62" s="60">
        <f>G61/F61*100</f>
        <v>100.2317806640513</v>
      </c>
      <c r="H62" s="60">
        <f>H61/F61*100</f>
        <v>105.70327262946127</v>
      </c>
      <c r="I62" s="60">
        <f>I61/G61*100</f>
        <v>105.89233858111659</v>
      </c>
      <c r="J62" s="60">
        <f>J61/H61*100</f>
        <v>105.36181513095497</v>
      </c>
      <c r="K62" s="60">
        <f>K61/I61*100</f>
        <v>105.51996665926538</v>
      </c>
      <c r="L62" s="24"/>
      <c r="M62" s="24"/>
    </row>
    <row r="63" spans="1:17" s="4" customFormat="1" ht="25.5" x14ac:dyDescent="0.2">
      <c r="A63" s="58" t="s">
        <v>10</v>
      </c>
      <c r="B63" s="59" t="s">
        <v>12</v>
      </c>
      <c r="C63" s="66">
        <f t="shared" ref="C63:K63" si="17">SUM(C65:C68)</f>
        <v>225365.80000000002</v>
      </c>
      <c r="D63" s="66">
        <f t="shared" si="17"/>
        <v>239805.8</v>
      </c>
      <c r="E63" s="66">
        <f t="shared" si="17"/>
        <v>267517.7</v>
      </c>
      <c r="F63" s="66">
        <f t="shared" si="17"/>
        <v>285293</v>
      </c>
      <c r="G63" s="66">
        <f t="shared" si="17"/>
        <v>285988.2</v>
      </c>
      <c r="H63" s="66">
        <f t="shared" si="17"/>
        <v>301500</v>
      </c>
      <c r="I63" s="66">
        <f t="shared" si="17"/>
        <v>302806</v>
      </c>
      <c r="J63" s="66">
        <f t="shared" si="17"/>
        <v>318154</v>
      </c>
      <c r="K63" s="66">
        <f t="shared" si="17"/>
        <v>320027</v>
      </c>
      <c r="L63" s="24"/>
      <c r="M63" s="24"/>
    </row>
    <row r="64" spans="1:17" x14ac:dyDescent="0.2">
      <c r="A64" s="86" t="s">
        <v>14</v>
      </c>
      <c r="B64" s="59" t="s">
        <v>1</v>
      </c>
      <c r="C64" s="60">
        <v>128.6</v>
      </c>
      <c r="D64" s="60">
        <f>D63/C63*100</f>
        <v>106.4073608329214</v>
      </c>
      <c r="E64" s="60">
        <f>E63/D63*100</f>
        <v>111.55597571034563</v>
      </c>
      <c r="F64" s="60">
        <f>F63/E63*100</f>
        <v>106.64453230571284</v>
      </c>
      <c r="G64" s="60">
        <f>G63/E63*100</f>
        <v>106.90440296100034</v>
      </c>
      <c r="H64" s="60">
        <f>H63/F63*100</f>
        <v>105.6808263784951</v>
      </c>
      <c r="I64" s="60">
        <f>I63/G63*100</f>
        <v>105.88059227618483</v>
      </c>
      <c r="J64" s="60">
        <f>J63/H63*100</f>
        <v>105.52371475953566</v>
      </c>
      <c r="K64" s="60">
        <f>K63/I63*100</f>
        <v>105.68713962074727</v>
      </c>
      <c r="L64" s="20"/>
      <c r="M64" s="20"/>
    </row>
    <row r="65" spans="1:13" s="4" customFormat="1" ht="25.5" x14ac:dyDescent="0.2">
      <c r="A65" s="98" t="s">
        <v>87</v>
      </c>
      <c r="B65" s="59" t="s">
        <v>12</v>
      </c>
      <c r="C65" s="67">
        <v>72402</v>
      </c>
      <c r="D65" s="67">
        <v>48428</v>
      </c>
      <c r="E65" s="67">
        <v>61780</v>
      </c>
      <c r="F65" s="67">
        <v>63070</v>
      </c>
      <c r="G65" s="67">
        <v>63070</v>
      </c>
      <c r="H65" s="99">
        <v>65700</v>
      </c>
      <c r="I65" s="99">
        <v>65900</v>
      </c>
      <c r="J65" s="99">
        <v>66500</v>
      </c>
      <c r="K65" s="99">
        <v>67000</v>
      </c>
      <c r="L65" s="24"/>
      <c r="M65" s="24"/>
    </row>
    <row r="66" spans="1:13" s="4" customFormat="1" x14ac:dyDescent="0.2">
      <c r="A66" s="91" t="s">
        <v>88</v>
      </c>
      <c r="B66" s="59" t="s">
        <v>12</v>
      </c>
      <c r="C66" s="67">
        <v>84241.7</v>
      </c>
      <c r="D66" s="67">
        <v>120991.8</v>
      </c>
      <c r="E66" s="67">
        <v>110880</v>
      </c>
      <c r="F66" s="67">
        <v>118800</v>
      </c>
      <c r="G66" s="67">
        <v>118800</v>
      </c>
      <c r="H66" s="99">
        <v>120200</v>
      </c>
      <c r="I66" s="99">
        <v>120600</v>
      </c>
      <c r="J66" s="99">
        <v>120200</v>
      </c>
      <c r="K66" s="99">
        <v>120600</v>
      </c>
      <c r="L66" s="24"/>
      <c r="M66" s="24"/>
    </row>
    <row r="67" spans="1:13" s="4" customFormat="1" x14ac:dyDescent="0.2">
      <c r="A67" s="91" t="s">
        <v>163</v>
      </c>
      <c r="B67" s="59" t="s">
        <v>12</v>
      </c>
      <c r="C67" s="67">
        <v>46932</v>
      </c>
      <c r="D67" s="67">
        <v>50066</v>
      </c>
      <c r="E67" s="67">
        <v>73156</v>
      </c>
      <c r="F67" s="67">
        <v>81223</v>
      </c>
      <c r="G67" s="67">
        <v>81223</v>
      </c>
      <c r="H67" s="99">
        <v>89700</v>
      </c>
      <c r="I67" s="99">
        <v>90060</v>
      </c>
      <c r="J67" s="99">
        <v>104000</v>
      </c>
      <c r="K67" s="99">
        <v>104580</v>
      </c>
      <c r="L67" s="24"/>
      <c r="M67" s="24"/>
    </row>
    <row r="68" spans="1:13" x14ac:dyDescent="0.2">
      <c r="A68" s="58" t="s">
        <v>55</v>
      </c>
      <c r="B68" s="59" t="s">
        <v>12</v>
      </c>
      <c r="C68" s="66">
        <v>21790.1</v>
      </c>
      <c r="D68" s="66">
        <v>20320</v>
      </c>
      <c r="E68" s="66">
        <v>21701.7</v>
      </c>
      <c r="F68" s="66">
        <v>22200</v>
      </c>
      <c r="G68" s="66">
        <v>22895.200000000001</v>
      </c>
      <c r="H68" s="99">
        <v>25900</v>
      </c>
      <c r="I68" s="99">
        <v>26246</v>
      </c>
      <c r="J68" s="99">
        <v>27454</v>
      </c>
      <c r="K68" s="99">
        <v>27847</v>
      </c>
      <c r="L68" s="26"/>
      <c r="M68" s="26"/>
    </row>
    <row r="69" spans="1:13" x14ac:dyDescent="0.2">
      <c r="A69" s="58" t="s">
        <v>56</v>
      </c>
      <c r="B69" s="59" t="s">
        <v>12</v>
      </c>
      <c r="C69" s="66">
        <f>SUM(C71:C74)</f>
        <v>31064.600000000002</v>
      </c>
      <c r="D69" s="66">
        <f t="shared" ref="D69:K69" si="18">SUM(D71:D74)</f>
        <v>35299.899999999994</v>
      </c>
      <c r="E69" s="66">
        <f t="shared" si="18"/>
        <v>36295.5</v>
      </c>
      <c r="F69" s="66">
        <f t="shared" si="18"/>
        <v>38892.800000000003</v>
      </c>
      <c r="G69" s="66">
        <f t="shared" si="18"/>
        <v>38949</v>
      </c>
      <c r="H69" s="66">
        <f t="shared" si="18"/>
        <v>41175</v>
      </c>
      <c r="I69" s="66">
        <f t="shared" si="18"/>
        <v>41277.599999999999</v>
      </c>
      <c r="J69" s="66">
        <f t="shared" si="18"/>
        <v>42894.6</v>
      </c>
      <c r="K69" s="66">
        <f t="shared" si="18"/>
        <v>43049.9</v>
      </c>
      <c r="L69" s="26"/>
      <c r="M69" s="26"/>
    </row>
    <row r="70" spans="1:13" x14ac:dyDescent="0.2">
      <c r="A70" s="86" t="s">
        <v>14</v>
      </c>
      <c r="B70" s="59" t="s">
        <v>1</v>
      </c>
      <c r="C70" s="60">
        <v>105</v>
      </c>
      <c r="D70" s="60">
        <f>D69/C69*100</f>
        <v>113.63384688681005</v>
      </c>
      <c r="E70" s="60">
        <f>E69/D69*100</f>
        <v>102.82040459038129</v>
      </c>
      <c r="F70" s="60">
        <f>F69/E69*100</f>
        <v>107.15598352412835</v>
      </c>
      <c r="G70" s="60">
        <f>G69/E69*100</f>
        <v>107.31082365582509</v>
      </c>
      <c r="H70" s="60">
        <f>H69/F69*100</f>
        <v>105.86792414020074</v>
      </c>
      <c r="I70" s="60">
        <f>I69/G69*100</f>
        <v>105.97858738350151</v>
      </c>
      <c r="J70" s="60">
        <f>J69/H69*100</f>
        <v>104.17632058287796</v>
      </c>
      <c r="K70" s="60">
        <f>K69/I69*100</f>
        <v>104.29361203170728</v>
      </c>
      <c r="L70" s="20"/>
      <c r="M70" s="20"/>
    </row>
    <row r="71" spans="1:13" x14ac:dyDescent="0.2">
      <c r="A71" s="97" t="s">
        <v>108</v>
      </c>
      <c r="B71" s="59" t="s">
        <v>12</v>
      </c>
      <c r="C71" s="65">
        <v>5414.9</v>
      </c>
      <c r="D71" s="65">
        <v>4939.1000000000004</v>
      </c>
      <c r="E71" s="65">
        <v>5208</v>
      </c>
      <c r="F71" s="65">
        <v>5460</v>
      </c>
      <c r="G71" s="65">
        <v>5475</v>
      </c>
      <c r="H71" s="65">
        <v>5860</v>
      </c>
      <c r="I71" s="65">
        <v>5884</v>
      </c>
      <c r="J71" s="65">
        <v>6200</v>
      </c>
      <c r="K71" s="65">
        <v>6207</v>
      </c>
      <c r="L71" s="20"/>
      <c r="M71" s="20"/>
    </row>
    <row r="72" spans="1:13" x14ac:dyDescent="0.2">
      <c r="A72" s="97" t="s">
        <v>109</v>
      </c>
      <c r="B72" s="59" t="s">
        <v>12</v>
      </c>
      <c r="C72" s="66">
        <v>6168</v>
      </c>
      <c r="D72" s="66">
        <v>8348</v>
      </c>
      <c r="E72" s="66">
        <v>8078</v>
      </c>
      <c r="F72" s="66">
        <v>9220</v>
      </c>
      <c r="G72" s="66">
        <v>9232</v>
      </c>
      <c r="H72" s="66">
        <v>9230</v>
      </c>
      <c r="I72" s="66">
        <v>9232</v>
      </c>
      <c r="J72" s="66">
        <v>9200</v>
      </c>
      <c r="K72" s="66">
        <v>9232</v>
      </c>
      <c r="L72" s="20"/>
      <c r="M72" s="20"/>
    </row>
    <row r="73" spans="1:13" x14ac:dyDescent="0.2">
      <c r="A73" s="97" t="s">
        <v>127</v>
      </c>
      <c r="B73" s="59" t="s">
        <v>12</v>
      </c>
      <c r="C73" s="66">
        <v>8512</v>
      </c>
      <c r="D73" s="66">
        <v>13734</v>
      </c>
      <c r="E73" s="66">
        <v>13827</v>
      </c>
      <c r="F73" s="66">
        <v>14360</v>
      </c>
      <c r="G73" s="66">
        <v>14380</v>
      </c>
      <c r="H73" s="66">
        <v>14890</v>
      </c>
      <c r="I73" s="66">
        <v>14960</v>
      </c>
      <c r="J73" s="66">
        <v>15500</v>
      </c>
      <c r="K73" s="66">
        <v>15558</v>
      </c>
      <c r="L73" s="20"/>
      <c r="M73" s="20"/>
    </row>
    <row r="74" spans="1:13" x14ac:dyDescent="0.2">
      <c r="A74" s="58" t="s">
        <v>55</v>
      </c>
      <c r="B74" s="59" t="s">
        <v>12</v>
      </c>
      <c r="C74" s="66">
        <v>10969.7</v>
      </c>
      <c r="D74" s="66">
        <v>8278.7999999999993</v>
      </c>
      <c r="E74" s="66">
        <v>9182.5</v>
      </c>
      <c r="F74" s="66">
        <v>9852.7999999999993</v>
      </c>
      <c r="G74" s="66">
        <v>9862</v>
      </c>
      <c r="H74" s="66">
        <v>11195</v>
      </c>
      <c r="I74" s="66">
        <v>11201.6</v>
      </c>
      <c r="J74" s="66">
        <v>11994.6</v>
      </c>
      <c r="K74" s="66">
        <v>12052.9</v>
      </c>
      <c r="L74" s="20"/>
      <c r="M74" s="20"/>
    </row>
    <row r="75" spans="1:13" x14ac:dyDescent="0.2">
      <c r="A75" s="88" t="s">
        <v>21</v>
      </c>
      <c r="B75" s="59" t="s">
        <v>12</v>
      </c>
      <c r="C75" s="60">
        <f t="shared" ref="C75:K75" si="19">C77+C80</f>
        <v>35419.199999999997</v>
      </c>
      <c r="D75" s="60">
        <f t="shared" si="19"/>
        <v>34835</v>
      </c>
      <c r="E75" s="60">
        <f t="shared" si="19"/>
        <v>36552.699999999997</v>
      </c>
      <c r="F75" s="60">
        <f t="shared" si="19"/>
        <v>36806.6</v>
      </c>
      <c r="G75" s="60">
        <f t="shared" si="19"/>
        <v>36869.1</v>
      </c>
      <c r="H75" s="60">
        <f t="shared" si="19"/>
        <v>37315.699999999997</v>
      </c>
      <c r="I75" s="60">
        <f t="shared" si="19"/>
        <v>37496.1</v>
      </c>
      <c r="J75" s="60">
        <f t="shared" si="19"/>
        <v>38421.599999999999</v>
      </c>
      <c r="K75" s="60">
        <f t="shared" si="19"/>
        <v>38640.1</v>
      </c>
      <c r="L75" s="18"/>
      <c r="M75" s="18"/>
    </row>
    <row r="76" spans="1:13" x14ac:dyDescent="0.2">
      <c r="A76" s="86" t="s">
        <v>14</v>
      </c>
      <c r="B76" s="59" t="s">
        <v>1</v>
      </c>
      <c r="C76" s="60">
        <v>108.2</v>
      </c>
      <c r="D76" s="60">
        <f>D75/C75*100</f>
        <v>98.350612097393508</v>
      </c>
      <c r="E76" s="60">
        <f>E75/D75*100</f>
        <v>104.93096024113677</v>
      </c>
      <c r="F76" s="60">
        <f>F75/E75*100</f>
        <v>100.69461353060103</v>
      </c>
      <c r="G76" s="60">
        <f>G75/E75*100</f>
        <v>100.86559953163514</v>
      </c>
      <c r="H76" s="60">
        <f>H75/F75*100</f>
        <v>101.38317584346285</v>
      </c>
      <c r="I76" s="60">
        <f>I75/G75*100</f>
        <v>101.70061108082378</v>
      </c>
      <c r="J76" s="60">
        <f>J75/H75*100</f>
        <v>102.96363192972396</v>
      </c>
      <c r="K76" s="60">
        <f>K75/I75*100</f>
        <v>103.05098396899943</v>
      </c>
      <c r="L76" s="20"/>
      <c r="M76" s="20"/>
    </row>
    <row r="77" spans="1:13" ht="38.25" x14ac:dyDescent="0.2">
      <c r="A77" s="58" t="s">
        <v>57</v>
      </c>
      <c r="B77" s="59" t="s">
        <v>12</v>
      </c>
      <c r="C77" s="65">
        <f t="shared" ref="C77:K77" si="20">SUM(C79:C79)</f>
        <v>33108</v>
      </c>
      <c r="D77" s="65">
        <f t="shared" si="20"/>
        <v>32639</v>
      </c>
      <c r="E77" s="65">
        <f t="shared" si="20"/>
        <v>34170</v>
      </c>
      <c r="F77" s="65">
        <f t="shared" si="20"/>
        <v>34250</v>
      </c>
      <c r="G77" s="65">
        <f t="shared" si="20"/>
        <v>34310</v>
      </c>
      <c r="H77" s="65">
        <f t="shared" si="20"/>
        <v>34570</v>
      </c>
      <c r="I77" s="65">
        <f t="shared" si="20"/>
        <v>34745</v>
      </c>
      <c r="J77" s="65">
        <f t="shared" si="20"/>
        <v>35470</v>
      </c>
      <c r="K77" s="65">
        <f t="shared" si="20"/>
        <v>35680</v>
      </c>
      <c r="L77" s="18"/>
      <c r="M77" s="18"/>
    </row>
    <row r="78" spans="1:13" x14ac:dyDescent="0.2">
      <c r="A78" s="86" t="s">
        <v>14</v>
      </c>
      <c r="B78" s="59" t="s">
        <v>1</v>
      </c>
      <c r="C78" s="60">
        <v>100</v>
      </c>
      <c r="D78" s="60">
        <f>D77/C77*100</f>
        <v>98.583423945874102</v>
      </c>
      <c r="E78" s="60">
        <f>E77/D77*100</f>
        <v>104.69070743588958</v>
      </c>
      <c r="F78" s="60">
        <f>F77/E77*100</f>
        <v>100.23412350014634</v>
      </c>
      <c r="G78" s="60">
        <f>G77/E77*100</f>
        <v>100.40971612525607</v>
      </c>
      <c r="H78" s="60">
        <f>H77/F77*100</f>
        <v>100.93430656934305</v>
      </c>
      <c r="I78" s="60">
        <f>I77/G77*100</f>
        <v>101.26785193821044</v>
      </c>
      <c r="J78" s="60">
        <f>J77/H77*100</f>
        <v>102.60341336418861</v>
      </c>
      <c r="K78" s="60">
        <f>K77/I77*100</f>
        <v>102.69103468124909</v>
      </c>
      <c r="L78" s="20"/>
      <c r="M78" s="20"/>
    </row>
    <row r="79" spans="1:13" x14ac:dyDescent="0.2">
      <c r="A79" s="98" t="s">
        <v>85</v>
      </c>
      <c r="B79" s="59" t="s">
        <v>12</v>
      </c>
      <c r="C79" s="65">
        <v>33108</v>
      </c>
      <c r="D79" s="65">
        <v>32639</v>
      </c>
      <c r="E79" s="65">
        <v>34170</v>
      </c>
      <c r="F79" s="65">
        <v>34250</v>
      </c>
      <c r="G79" s="65">
        <v>34310</v>
      </c>
      <c r="H79" s="100">
        <v>34570</v>
      </c>
      <c r="I79" s="100">
        <v>34745</v>
      </c>
      <c r="J79" s="100">
        <v>35470</v>
      </c>
      <c r="K79" s="100">
        <v>35680</v>
      </c>
      <c r="L79" s="18"/>
      <c r="M79" s="18"/>
    </row>
    <row r="80" spans="1:13" s="4" customFormat="1" x14ac:dyDescent="0.2">
      <c r="A80" s="58" t="s">
        <v>56</v>
      </c>
      <c r="B80" s="59" t="s">
        <v>12</v>
      </c>
      <c r="C80" s="64">
        <v>2311.1999999999998</v>
      </c>
      <c r="D80" s="64">
        <v>2196</v>
      </c>
      <c r="E80" s="64">
        <v>2382.6999999999998</v>
      </c>
      <c r="F80" s="64">
        <v>2556.6</v>
      </c>
      <c r="G80" s="64">
        <v>2559.1</v>
      </c>
      <c r="H80" s="101">
        <v>2745.7</v>
      </c>
      <c r="I80" s="101">
        <v>2751.1</v>
      </c>
      <c r="J80" s="101">
        <v>2951.6</v>
      </c>
      <c r="K80" s="101">
        <v>2960.1</v>
      </c>
      <c r="L80" s="25"/>
      <c r="M80" s="25"/>
    </row>
    <row r="81" spans="1:13" x14ac:dyDescent="0.2">
      <c r="A81" s="86" t="s">
        <v>14</v>
      </c>
      <c r="B81" s="59" t="s">
        <v>1</v>
      </c>
      <c r="C81" s="60">
        <v>104.6</v>
      </c>
      <c r="D81" s="60">
        <f>D80/C80*100</f>
        <v>95.015576323987545</v>
      </c>
      <c r="E81" s="60">
        <f>E80/D80*100</f>
        <v>108.50182149362477</v>
      </c>
      <c r="F81" s="60">
        <f>F80/E80*100</f>
        <v>107.29844294287993</v>
      </c>
      <c r="G81" s="60">
        <f>G80/E80*100</f>
        <v>107.40336592940783</v>
      </c>
      <c r="H81" s="60">
        <f>H80/F80*100</f>
        <v>107.39654228271924</v>
      </c>
      <c r="I81" s="60">
        <f>I80/G80*100</f>
        <v>107.50263764604743</v>
      </c>
      <c r="J81" s="60">
        <f>J80/H80*100</f>
        <v>107.49899843391486</v>
      </c>
      <c r="K81" s="60">
        <f>K80/I80*100</f>
        <v>107.59696121551379</v>
      </c>
      <c r="L81" s="20"/>
      <c r="M81" s="20"/>
    </row>
    <row r="82" spans="1:13" s="4" customFormat="1" ht="13.5" x14ac:dyDescent="0.2">
      <c r="A82" s="96" t="s">
        <v>22</v>
      </c>
      <c r="B82" s="59" t="s">
        <v>12</v>
      </c>
      <c r="C82" s="60">
        <f t="shared" ref="C82:K82" si="21">C84+C86</f>
        <v>13782.5</v>
      </c>
      <c r="D82" s="60">
        <f t="shared" si="21"/>
        <v>13510.1</v>
      </c>
      <c r="E82" s="60">
        <f t="shared" si="21"/>
        <v>14712.5</v>
      </c>
      <c r="F82" s="60">
        <f t="shared" si="21"/>
        <v>15790.5</v>
      </c>
      <c r="G82" s="60">
        <f t="shared" si="21"/>
        <v>15801.3</v>
      </c>
      <c r="H82" s="60">
        <f t="shared" si="21"/>
        <v>16958.900000000001</v>
      </c>
      <c r="I82" s="60">
        <f t="shared" si="21"/>
        <v>16986.400000000001</v>
      </c>
      <c r="J82" s="60">
        <f t="shared" si="21"/>
        <v>18230.8</v>
      </c>
      <c r="K82" s="60">
        <f t="shared" si="21"/>
        <v>18277.400000000001</v>
      </c>
      <c r="L82" s="25"/>
      <c r="M82" s="25"/>
    </row>
    <row r="83" spans="1:13" x14ac:dyDescent="0.2">
      <c r="A83" s="86" t="s">
        <v>14</v>
      </c>
      <c r="B83" s="59" t="s">
        <v>1</v>
      </c>
      <c r="C83" s="60">
        <v>104.9</v>
      </c>
      <c r="D83" s="60">
        <f>D82/C82*100</f>
        <v>98.023580627607473</v>
      </c>
      <c r="E83" s="60">
        <f>E82/D82*100</f>
        <v>108.90000814205666</v>
      </c>
      <c r="F83" s="60">
        <f>F82/E82*100</f>
        <v>107.32710280373831</v>
      </c>
      <c r="G83" s="60">
        <f>G82/E82*100</f>
        <v>107.40050977060322</v>
      </c>
      <c r="H83" s="60">
        <f>H82/F82*100</f>
        <v>107.39938570659575</v>
      </c>
      <c r="I83" s="60">
        <f>I82/G82*100</f>
        <v>107.50001582148305</v>
      </c>
      <c r="J83" s="60">
        <f>J82/H82*100</f>
        <v>107.49989680934493</v>
      </c>
      <c r="K83" s="60">
        <f>K82/I82*100</f>
        <v>107.60019780530305</v>
      </c>
      <c r="L83" s="20"/>
      <c r="M83" s="20"/>
    </row>
    <row r="84" spans="1:13" s="4" customFormat="1" ht="38.25" x14ac:dyDescent="0.2">
      <c r="A84" s="58" t="s">
        <v>57</v>
      </c>
      <c r="B84" s="59" t="s">
        <v>12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25"/>
      <c r="M84" s="25"/>
    </row>
    <row r="85" spans="1:13" x14ac:dyDescent="0.2">
      <c r="A85" s="86" t="s">
        <v>14</v>
      </c>
      <c r="B85" s="59" t="s">
        <v>1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20"/>
      <c r="M85" s="20"/>
    </row>
    <row r="86" spans="1:13" s="4" customFormat="1" x14ac:dyDescent="0.2">
      <c r="A86" s="58" t="s">
        <v>56</v>
      </c>
      <c r="B86" s="59" t="s">
        <v>12</v>
      </c>
      <c r="C86" s="64">
        <v>13782.5</v>
      </c>
      <c r="D86" s="64">
        <v>13510.1</v>
      </c>
      <c r="E86" s="64">
        <v>14712.5</v>
      </c>
      <c r="F86" s="64">
        <v>15790.5</v>
      </c>
      <c r="G86" s="64">
        <v>15801.3</v>
      </c>
      <c r="H86" s="95">
        <v>16958.900000000001</v>
      </c>
      <c r="I86" s="95">
        <v>16986.400000000001</v>
      </c>
      <c r="J86" s="95">
        <v>18230.8</v>
      </c>
      <c r="K86" s="95">
        <v>18277.400000000001</v>
      </c>
      <c r="L86" s="25"/>
      <c r="M86" s="25"/>
    </row>
    <row r="87" spans="1:13" x14ac:dyDescent="0.2">
      <c r="A87" s="86" t="s">
        <v>14</v>
      </c>
      <c r="B87" s="59" t="s">
        <v>1</v>
      </c>
      <c r="C87" s="60">
        <v>104.9</v>
      </c>
      <c r="D87" s="60">
        <f>D86/C86*100</f>
        <v>98.023580627607473</v>
      </c>
      <c r="E87" s="60">
        <f>E86/D86*100</f>
        <v>108.90000814205666</v>
      </c>
      <c r="F87" s="60">
        <f>F86/E86*100</f>
        <v>107.32710280373831</v>
      </c>
      <c r="G87" s="60">
        <f>G86/E86*100</f>
        <v>107.40050977060322</v>
      </c>
      <c r="H87" s="60">
        <f>H86/F86*100</f>
        <v>107.39938570659575</v>
      </c>
      <c r="I87" s="60">
        <f>I86/G86*100</f>
        <v>107.50001582148305</v>
      </c>
      <c r="J87" s="60">
        <f>J86/H86*100</f>
        <v>107.49989680934493</v>
      </c>
      <c r="K87" s="60">
        <f>K86/I86*100</f>
        <v>107.60019780530305</v>
      </c>
      <c r="L87" s="20"/>
      <c r="M87" s="20"/>
    </row>
    <row r="88" spans="1:13" s="4" customFormat="1" x14ac:dyDescent="0.2">
      <c r="A88" s="88" t="s">
        <v>23</v>
      </c>
      <c r="B88" s="59" t="s">
        <v>12</v>
      </c>
      <c r="C88" s="60">
        <f t="shared" ref="C88:K88" si="22">C90+C92</f>
        <v>1321.7</v>
      </c>
      <c r="D88" s="60">
        <f t="shared" si="22"/>
        <v>1315.3</v>
      </c>
      <c r="E88" s="60">
        <f t="shared" si="22"/>
        <v>1310.3</v>
      </c>
      <c r="F88" s="60">
        <f t="shared" si="22"/>
        <v>1405.9</v>
      </c>
      <c r="G88" s="60">
        <f t="shared" si="22"/>
        <v>1407.2</v>
      </c>
      <c r="H88" s="60">
        <f t="shared" si="22"/>
        <v>1509.9</v>
      </c>
      <c r="I88" s="60">
        <f t="shared" si="22"/>
        <v>1512.7</v>
      </c>
      <c r="J88" s="60">
        <f t="shared" si="22"/>
        <v>1623.1</v>
      </c>
      <c r="K88" s="60">
        <f t="shared" si="22"/>
        <v>1627.6</v>
      </c>
      <c r="L88" s="25"/>
      <c r="M88" s="25"/>
    </row>
    <row r="89" spans="1:13" s="4" customFormat="1" x14ac:dyDescent="0.2">
      <c r="A89" s="86" t="s">
        <v>14</v>
      </c>
      <c r="B89" s="59" t="s">
        <v>1</v>
      </c>
      <c r="C89" s="60">
        <v>123.4</v>
      </c>
      <c r="D89" s="60">
        <f>D88/C88*100</f>
        <v>99.515775138079746</v>
      </c>
      <c r="E89" s="60">
        <f>E88/D88*100</f>
        <v>99.619858587394504</v>
      </c>
      <c r="F89" s="60">
        <f>F88/E88*100</f>
        <v>107.29603907502099</v>
      </c>
      <c r="G89" s="60">
        <f>G88/F88*100</f>
        <v>100.09246745856746</v>
      </c>
      <c r="H89" s="60">
        <f>H88/F88*100</f>
        <v>107.39739668539725</v>
      </c>
      <c r="I89" s="60">
        <f>I88/G88*100</f>
        <v>107.49715747583855</v>
      </c>
      <c r="J89" s="60">
        <f>J88/H88*100</f>
        <v>107.4971852440559</v>
      </c>
      <c r="K89" s="60">
        <f>K88/I88*100</f>
        <v>107.59568982613868</v>
      </c>
      <c r="L89" s="25"/>
      <c r="M89" s="25"/>
    </row>
    <row r="90" spans="1:13" s="4" customFormat="1" ht="38.25" x14ac:dyDescent="0.2">
      <c r="A90" s="58" t="s">
        <v>57</v>
      </c>
      <c r="B90" s="59" t="s">
        <v>12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25"/>
      <c r="M90" s="25"/>
    </row>
    <row r="91" spans="1:13" x14ac:dyDescent="0.2">
      <c r="A91" s="86" t="s">
        <v>14</v>
      </c>
      <c r="B91" s="59" t="s">
        <v>1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20"/>
      <c r="M91" s="20"/>
    </row>
    <row r="92" spans="1:13" s="4" customFormat="1" x14ac:dyDescent="0.2">
      <c r="A92" s="58" t="s">
        <v>56</v>
      </c>
      <c r="B92" s="59" t="s">
        <v>12</v>
      </c>
      <c r="C92" s="67">
        <v>1321.7</v>
      </c>
      <c r="D92" s="67">
        <v>1315.3</v>
      </c>
      <c r="E92" s="67">
        <v>1310.3</v>
      </c>
      <c r="F92" s="67">
        <v>1405.9</v>
      </c>
      <c r="G92" s="67">
        <v>1407.2</v>
      </c>
      <c r="H92" s="95">
        <v>1509.9</v>
      </c>
      <c r="I92" s="95">
        <v>1512.7</v>
      </c>
      <c r="J92" s="95">
        <v>1623.1</v>
      </c>
      <c r="K92" s="95">
        <v>1627.6</v>
      </c>
      <c r="L92" s="25"/>
      <c r="M92" s="25"/>
    </row>
    <row r="93" spans="1:13" x14ac:dyDescent="0.2">
      <c r="A93" s="86" t="s">
        <v>14</v>
      </c>
      <c r="B93" s="59" t="s">
        <v>1</v>
      </c>
      <c r="C93" s="60">
        <v>123.4</v>
      </c>
      <c r="D93" s="60">
        <f>D92/C92*100</f>
        <v>99.515775138079746</v>
      </c>
      <c r="E93" s="60">
        <f>E92/D92*100</f>
        <v>99.619858587394504</v>
      </c>
      <c r="F93" s="60">
        <f>F92/E92*100</f>
        <v>107.29603907502099</v>
      </c>
      <c r="G93" s="60">
        <f>G92/E92*100</f>
        <v>107.39525299549722</v>
      </c>
      <c r="H93" s="60">
        <f>H92/F92*100</f>
        <v>107.39739668539725</v>
      </c>
      <c r="I93" s="60">
        <f>I92/G92*100</f>
        <v>107.49715747583855</v>
      </c>
      <c r="J93" s="60">
        <f>J92/H92*100</f>
        <v>107.4971852440559</v>
      </c>
      <c r="K93" s="60">
        <f>K92/I92*100</f>
        <v>107.59568982613868</v>
      </c>
      <c r="L93" s="20"/>
      <c r="M93" s="20"/>
    </row>
    <row r="94" spans="1:13" s="4" customFormat="1" ht="54" x14ac:dyDescent="0.2">
      <c r="A94" s="96" t="s">
        <v>24</v>
      </c>
      <c r="B94" s="59" t="s">
        <v>12</v>
      </c>
      <c r="C94" s="60">
        <f t="shared" ref="C94:K94" si="23">C96+C100</f>
        <v>232237.2</v>
      </c>
      <c r="D94" s="60">
        <f t="shared" si="23"/>
        <v>232933.1</v>
      </c>
      <c r="E94" s="60">
        <f t="shared" si="23"/>
        <v>248682.40000000002</v>
      </c>
      <c r="F94" s="60">
        <f t="shared" si="23"/>
        <v>257400.4</v>
      </c>
      <c r="G94" s="60">
        <f t="shared" si="23"/>
        <v>257612.5</v>
      </c>
      <c r="H94" s="60">
        <f t="shared" si="23"/>
        <v>273656.59999999998</v>
      </c>
      <c r="I94" s="60">
        <f t="shared" si="23"/>
        <v>274209.40000000002</v>
      </c>
      <c r="J94" s="60">
        <f t="shared" si="23"/>
        <v>289140.09999999998</v>
      </c>
      <c r="K94" s="60">
        <f t="shared" si="23"/>
        <v>290082.90000000002</v>
      </c>
      <c r="L94" s="25"/>
      <c r="M94" s="25"/>
    </row>
    <row r="95" spans="1:13" x14ac:dyDescent="0.2">
      <c r="A95" s="86" t="s">
        <v>14</v>
      </c>
      <c r="B95" s="59" t="s">
        <v>1</v>
      </c>
      <c r="C95" s="60">
        <v>103.8</v>
      </c>
      <c r="D95" s="60">
        <f>D94/C94*100</f>
        <v>100.29965052971703</v>
      </c>
      <c r="E95" s="60">
        <f>E94/D94*100</f>
        <v>106.76129755710974</v>
      </c>
      <c r="F95" s="60">
        <f>F94/E94*100</f>
        <v>103.50567631645823</v>
      </c>
      <c r="G95" s="60">
        <f>G94/E94*100</f>
        <v>103.59096582629088</v>
      </c>
      <c r="H95" s="60">
        <f>H94/F94*100</f>
        <v>106.31553020119627</v>
      </c>
      <c r="I95" s="60">
        <f>I94/G94*100</f>
        <v>106.44258333737689</v>
      </c>
      <c r="J95" s="60">
        <f>J94/H94*100</f>
        <v>105.65800349781442</v>
      </c>
      <c r="K95" s="60">
        <f>K94/I94*100</f>
        <v>105.78882416138906</v>
      </c>
      <c r="L95" s="20"/>
      <c r="M95" s="20"/>
    </row>
    <row r="96" spans="1:13" s="4" customFormat="1" ht="38.25" x14ac:dyDescent="0.2">
      <c r="A96" s="58" t="s">
        <v>57</v>
      </c>
      <c r="B96" s="59" t="s">
        <v>12</v>
      </c>
      <c r="C96" s="65">
        <f t="shared" ref="C96:K96" si="24">SUM(C98:C99)</f>
        <v>154324</v>
      </c>
      <c r="D96" s="65">
        <f t="shared" si="24"/>
        <v>156053</v>
      </c>
      <c r="E96" s="65">
        <f t="shared" si="24"/>
        <v>164806.20000000001</v>
      </c>
      <c r="F96" s="65">
        <f t="shared" si="24"/>
        <v>167310.39999999999</v>
      </c>
      <c r="G96" s="65">
        <f t="shared" si="24"/>
        <v>167445.6</v>
      </c>
      <c r="H96" s="65">
        <f t="shared" si="24"/>
        <v>176890</v>
      </c>
      <c r="I96" s="65">
        <f t="shared" si="24"/>
        <v>177280</v>
      </c>
      <c r="J96" s="65">
        <f t="shared" si="24"/>
        <v>185116</v>
      </c>
      <c r="K96" s="65">
        <f t="shared" si="24"/>
        <v>185786.8</v>
      </c>
      <c r="L96" s="25"/>
      <c r="M96" s="25"/>
    </row>
    <row r="97" spans="1:13" x14ac:dyDescent="0.2">
      <c r="A97" s="86" t="s">
        <v>14</v>
      </c>
      <c r="B97" s="59" t="s">
        <v>1</v>
      </c>
      <c r="C97" s="60">
        <v>100</v>
      </c>
      <c r="D97" s="60">
        <f>D96/C96*100</f>
        <v>101.12037013037505</v>
      </c>
      <c r="E97" s="60">
        <f>E96/D96*100</f>
        <v>105.60911997846887</v>
      </c>
      <c r="F97" s="60">
        <f>F96/E96*100</f>
        <v>101.51948166998569</v>
      </c>
      <c r="G97" s="60">
        <f>G96/E96*100</f>
        <v>101.60151741864081</v>
      </c>
      <c r="H97" s="60">
        <f>H96/F96*100</f>
        <v>105.72564526771797</v>
      </c>
      <c r="I97" s="60">
        <f>I96/G96*100</f>
        <v>105.87319105428867</v>
      </c>
      <c r="J97" s="60">
        <f>J96/H96*100</f>
        <v>104.65034767369552</v>
      </c>
      <c r="K97" s="60">
        <f>K96/I96*100</f>
        <v>104.7985108303249</v>
      </c>
      <c r="L97" s="20"/>
      <c r="M97" s="20"/>
    </row>
    <row r="98" spans="1:13" s="4" customFormat="1" x14ac:dyDescent="0.2">
      <c r="A98" s="98" t="s">
        <v>80</v>
      </c>
      <c r="B98" s="59" t="s">
        <v>12</v>
      </c>
      <c r="C98" s="67">
        <v>113494</v>
      </c>
      <c r="D98" s="67">
        <v>114733</v>
      </c>
      <c r="E98" s="67">
        <v>119635</v>
      </c>
      <c r="F98" s="67">
        <v>119700</v>
      </c>
      <c r="G98" s="67">
        <v>119790</v>
      </c>
      <c r="H98" s="95">
        <v>119790</v>
      </c>
      <c r="I98" s="95">
        <v>119790</v>
      </c>
      <c r="J98" s="95">
        <v>119790</v>
      </c>
      <c r="K98" s="95">
        <v>119790</v>
      </c>
      <c r="L98" s="25"/>
      <c r="M98" s="25"/>
    </row>
    <row r="99" spans="1:13" s="4" customFormat="1" x14ac:dyDescent="0.2">
      <c r="A99" s="58" t="s">
        <v>55</v>
      </c>
      <c r="B99" s="59" t="s">
        <v>12</v>
      </c>
      <c r="C99" s="67">
        <v>40830</v>
      </c>
      <c r="D99" s="67">
        <v>41320</v>
      </c>
      <c r="E99" s="67">
        <v>45171.199999999997</v>
      </c>
      <c r="F99" s="67">
        <v>47610.400000000001</v>
      </c>
      <c r="G99" s="67">
        <v>47655.6</v>
      </c>
      <c r="H99" s="95">
        <v>57100</v>
      </c>
      <c r="I99" s="95">
        <v>57490</v>
      </c>
      <c r="J99" s="95">
        <v>65326</v>
      </c>
      <c r="K99" s="95">
        <v>65996.800000000003</v>
      </c>
      <c r="L99" s="25"/>
      <c r="M99" s="25"/>
    </row>
    <row r="100" spans="1:13" s="4" customFormat="1" x14ac:dyDescent="0.2">
      <c r="A100" s="58" t="s">
        <v>56</v>
      </c>
      <c r="B100" s="59" t="s">
        <v>12</v>
      </c>
      <c r="C100" s="67">
        <v>77913.2</v>
      </c>
      <c r="D100" s="67">
        <v>76880.100000000006</v>
      </c>
      <c r="E100" s="67">
        <v>83876.2</v>
      </c>
      <c r="F100" s="67">
        <v>90090</v>
      </c>
      <c r="G100" s="67">
        <v>90166.9</v>
      </c>
      <c r="H100" s="95">
        <v>96766.6</v>
      </c>
      <c r="I100" s="95">
        <v>96929.4</v>
      </c>
      <c r="J100" s="95">
        <v>104024.1</v>
      </c>
      <c r="K100" s="95">
        <v>104296.1</v>
      </c>
      <c r="L100" s="25"/>
      <c r="M100" s="25"/>
    </row>
    <row r="101" spans="1:13" x14ac:dyDescent="0.2">
      <c r="A101" s="86" t="s">
        <v>14</v>
      </c>
      <c r="B101" s="59" t="s">
        <v>1</v>
      </c>
      <c r="C101" s="60">
        <v>101.6</v>
      </c>
      <c r="D101" s="60">
        <f>D100/C100*100</f>
        <v>98.674037261978725</v>
      </c>
      <c r="E101" s="60">
        <f>E100/D100*100</f>
        <v>109.1000141779212</v>
      </c>
      <c r="F101" s="60">
        <f>F100/E100*100</f>
        <v>107.4082993745544</v>
      </c>
      <c r="G101" s="60">
        <f>G100/E100*100</f>
        <v>107.49998211650026</v>
      </c>
      <c r="H101" s="60">
        <f>H100/F100*100</f>
        <v>107.41103341103342</v>
      </c>
      <c r="I101" s="60">
        <f>I100/G100*100</f>
        <v>107.49998059154746</v>
      </c>
      <c r="J101" s="60">
        <f>J100/H100*100</f>
        <v>107.5000051670721</v>
      </c>
      <c r="K101" s="60">
        <f>K100/I100*100</f>
        <v>107.60006767812452</v>
      </c>
      <c r="L101" s="20"/>
      <c r="M101" s="20"/>
    </row>
    <row r="102" spans="1:13" s="4" customFormat="1" ht="27" x14ac:dyDescent="0.2">
      <c r="A102" s="96" t="s">
        <v>25</v>
      </c>
      <c r="B102" s="59" t="s">
        <v>12</v>
      </c>
      <c r="C102" s="66">
        <f t="shared" ref="C102:K102" si="25">C104+C107</f>
        <v>336354.7</v>
      </c>
      <c r="D102" s="66">
        <f t="shared" si="25"/>
        <v>359398.9</v>
      </c>
      <c r="E102" s="66">
        <f t="shared" si="25"/>
        <v>395655.5</v>
      </c>
      <c r="F102" s="66">
        <f t="shared" si="25"/>
        <v>413639.5</v>
      </c>
      <c r="G102" s="66">
        <f t="shared" si="25"/>
        <v>414141.5</v>
      </c>
      <c r="H102" s="66">
        <f t="shared" si="25"/>
        <v>434093.3</v>
      </c>
      <c r="I102" s="66">
        <f t="shared" si="25"/>
        <v>435175.3</v>
      </c>
      <c r="J102" s="66">
        <f t="shared" si="25"/>
        <v>455621.10000000003</v>
      </c>
      <c r="K102" s="66">
        <f t="shared" si="25"/>
        <v>457276.4</v>
      </c>
      <c r="L102" s="25"/>
      <c r="M102" s="25"/>
    </row>
    <row r="103" spans="1:13" x14ac:dyDescent="0.2">
      <c r="A103" s="86" t="s">
        <v>14</v>
      </c>
      <c r="B103" s="59" t="s">
        <v>1</v>
      </c>
      <c r="C103" s="60">
        <v>114.7</v>
      </c>
      <c r="D103" s="60">
        <f>D102/C102*100</f>
        <v>106.85116039704513</v>
      </c>
      <c r="E103" s="60">
        <f>E102/D102*100</f>
        <v>110.08812213949457</v>
      </c>
      <c r="F103" s="60">
        <f>F102/E102*100</f>
        <v>104.54536838234272</v>
      </c>
      <c r="G103" s="60">
        <f>G102/E102*100</f>
        <v>104.67224643660961</v>
      </c>
      <c r="H103" s="60">
        <f>H102/F102*100</f>
        <v>104.94483723145396</v>
      </c>
      <c r="I103" s="60">
        <f>I102/G102*100</f>
        <v>105.07889211779064</v>
      </c>
      <c r="J103" s="60">
        <f>J102/H102*100</f>
        <v>104.95925645477597</v>
      </c>
      <c r="K103" s="60">
        <f>K102/I102*100</f>
        <v>105.07866599965578</v>
      </c>
      <c r="L103" s="20"/>
      <c r="M103" s="20"/>
    </row>
    <row r="104" spans="1:13" s="4" customFormat="1" ht="38.25" x14ac:dyDescent="0.2">
      <c r="A104" s="58" t="s">
        <v>57</v>
      </c>
      <c r="B104" s="59" t="s">
        <v>12</v>
      </c>
      <c r="C104" s="66">
        <f>C106</f>
        <v>322223</v>
      </c>
      <c r="D104" s="66">
        <f t="shared" ref="D104:K104" si="26">D106</f>
        <v>346467</v>
      </c>
      <c r="E104" s="66">
        <f t="shared" si="26"/>
        <v>381786</v>
      </c>
      <c r="F104" s="66">
        <f t="shared" si="26"/>
        <v>398800</v>
      </c>
      <c r="G104" s="66">
        <f t="shared" si="26"/>
        <v>399286</v>
      </c>
      <c r="H104" s="66">
        <f t="shared" si="26"/>
        <v>418200</v>
      </c>
      <c r="I104" s="66">
        <f t="shared" si="26"/>
        <v>419250</v>
      </c>
      <c r="J104" s="66">
        <f t="shared" si="26"/>
        <v>438605.7</v>
      </c>
      <c r="K104" s="66">
        <f t="shared" si="26"/>
        <v>440212</v>
      </c>
      <c r="L104" s="25"/>
      <c r="M104" s="25"/>
    </row>
    <row r="105" spans="1:13" x14ac:dyDescent="0.2">
      <c r="A105" s="86" t="s">
        <v>14</v>
      </c>
      <c r="B105" s="59" t="s">
        <v>1</v>
      </c>
      <c r="C105" s="60">
        <v>116.3</v>
      </c>
      <c r="D105" s="60">
        <f>D104/C104*100</f>
        <v>107.52398183866451</v>
      </c>
      <c r="E105" s="60">
        <f>E104/D104*100</f>
        <v>110.19404445445021</v>
      </c>
      <c r="F105" s="60">
        <f>F104/E104*100</f>
        <v>104.45642323186289</v>
      </c>
      <c r="G105" s="60">
        <f>G104/E104*100</f>
        <v>104.58371967542026</v>
      </c>
      <c r="H105" s="60">
        <f>H104/F104*100</f>
        <v>104.86459378134403</v>
      </c>
      <c r="I105" s="60">
        <f>I104/G104*100</f>
        <v>104.9999248658856</v>
      </c>
      <c r="J105" s="60">
        <f>J104/H104*100</f>
        <v>104.87941176470588</v>
      </c>
      <c r="K105" s="60">
        <f>K104/I104*100</f>
        <v>104.99988073941562</v>
      </c>
      <c r="L105" s="20"/>
      <c r="M105" s="20"/>
    </row>
    <row r="106" spans="1:13" s="4" customFormat="1" x14ac:dyDescent="0.2">
      <c r="A106" s="98" t="s">
        <v>159</v>
      </c>
      <c r="B106" s="59" t="s">
        <v>12</v>
      </c>
      <c r="C106" s="64">
        <v>322223</v>
      </c>
      <c r="D106" s="64">
        <v>346467</v>
      </c>
      <c r="E106" s="64">
        <v>381786</v>
      </c>
      <c r="F106" s="64">
        <v>398800</v>
      </c>
      <c r="G106" s="64">
        <v>399286</v>
      </c>
      <c r="H106" s="101">
        <v>418200</v>
      </c>
      <c r="I106" s="101">
        <v>419250</v>
      </c>
      <c r="J106" s="101">
        <v>438605.7</v>
      </c>
      <c r="K106" s="101">
        <v>440212</v>
      </c>
      <c r="L106" s="25"/>
      <c r="M106" s="25"/>
    </row>
    <row r="107" spans="1:13" s="4" customFormat="1" x14ac:dyDescent="0.2">
      <c r="A107" s="58" t="s">
        <v>56</v>
      </c>
      <c r="B107" s="59" t="s">
        <v>12</v>
      </c>
      <c r="C107" s="64">
        <f>SUM(C109:C110)</f>
        <v>14131.7</v>
      </c>
      <c r="D107" s="64">
        <f t="shared" ref="D107:K107" si="27">SUM(D109:D110)</f>
        <v>12931.9</v>
      </c>
      <c r="E107" s="64">
        <f t="shared" si="27"/>
        <v>13869.5</v>
      </c>
      <c r="F107" s="64">
        <f t="shared" si="27"/>
        <v>14839.5</v>
      </c>
      <c r="G107" s="64">
        <f t="shared" si="27"/>
        <v>14855.5</v>
      </c>
      <c r="H107" s="64">
        <f t="shared" si="27"/>
        <v>15893.3</v>
      </c>
      <c r="I107" s="64">
        <f t="shared" si="27"/>
        <v>15925.3</v>
      </c>
      <c r="J107" s="64">
        <f t="shared" si="27"/>
        <v>17015.400000000001</v>
      </c>
      <c r="K107" s="64">
        <f t="shared" si="27"/>
        <v>17064.400000000001</v>
      </c>
      <c r="L107" s="25"/>
      <c r="M107" s="25"/>
    </row>
    <row r="108" spans="1:13" x14ac:dyDescent="0.2">
      <c r="A108" s="86" t="s">
        <v>14</v>
      </c>
      <c r="B108" s="59" t="s">
        <v>1</v>
      </c>
      <c r="C108" s="60">
        <v>100.1</v>
      </c>
      <c r="D108" s="60">
        <f>D107/C107*100</f>
        <v>91.509867885675462</v>
      </c>
      <c r="E108" s="60">
        <f>E107/D107*100</f>
        <v>107.2502880473867</v>
      </c>
      <c r="F108" s="60">
        <f>F107/E107*100</f>
        <v>106.99376329355781</v>
      </c>
      <c r="G108" s="60">
        <f>G107/E107*100</f>
        <v>107.10912433757525</v>
      </c>
      <c r="H108" s="60">
        <f>H107/F107*100</f>
        <v>107.10131742983253</v>
      </c>
      <c r="I108" s="60">
        <f>I107/G107*100</f>
        <v>107.20137322877048</v>
      </c>
      <c r="J108" s="60">
        <f>J107/H107*100</f>
        <v>107.06020776050286</v>
      </c>
      <c r="K108" s="60">
        <f>K107/I107*100</f>
        <v>107.15276949256844</v>
      </c>
      <c r="L108" s="20"/>
      <c r="M108" s="20"/>
    </row>
    <row r="109" spans="1:13" x14ac:dyDescent="0.2">
      <c r="A109" s="97" t="s">
        <v>110</v>
      </c>
      <c r="B109" s="59" t="s">
        <v>12</v>
      </c>
      <c r="C109" s="65">
        <v>1330.1</v>
      </c>
      <c r="D109" s="65">
        <v>921.8</v>
      </c>
      <c r="E109" s="65">
        <v>886.7</v>
      </c>
      <c r="F109" s="65">
        <v>909</v>
      </c>
      <c r="G109" s="65">
        <v>912</v>
      </c>
      <c r="H109" s="65">
        <v>932</v>
      </c>
      <c r="I109" s="65">
        <v>936</v>
      </c>
      <c r="J109" s="65">
        <v>932</v>
      </c>
      <c r="K109" s="65">
        <v>936</v>
      </c>
      <c r="L109" s="20"/>
      <c r="M109" s="20"/>
    </row>
    <row r="110" spans="1:13" x14ac:dyDescent="0.2">
      <c r="A110" s="97" t="s">
        <v>55</v>
      </c>
      <c r="B110" s="59" t="s">
        <v>12</v>
      </c>
      <c r="C110" s="65">
        <v>12801.6</v>
      </c>
      <c r="D110" s="65">
        <v>12010.1</v>
      </c>
      <c r="E110" s="65">
        <v>12982.8</v>
      </c>
      <c r="F110" s="65">
        <v>13930.5</v>
      </c>
      <c r="G110" s="65">
        <v>13943.5</v>
      </c>
      <c r="H110" s="65">
        <v>14961.3</v>
      </c>
      <c r="I110" s="65">
        <v>14989.3</v>
      </c>
      <c r="J110" s="65">
        <v>16083.4</v>
      </c>
      <c r="K110" s="65">
        <v>16128.4</v>
      </c>
      <c r="L110" s="20"/>
      <c r="M110" s="20"/>
    </row>
    <row r="111" spans="1:13" ht="27" x14ac:dyDescent="0.2">
      <c r="A111" s="96" t="s">
        <v>26</v>
      </c>
      <c r="B111" s="59" t="s">
        <v>12</v>
      </c>
      <c r="C111" s="66">
        <f t="shared" ref="C111:K111" si="28">C113+C115</f>
        <v>55991.5</v>
      </c>
      <c r="D111" s="66">
        <f t="shared" si="28"/>
        <v>54028.4</v>
      </c>
      <c r="E111" s="66">
        <f t="shared" si="28"/>
        <v>57816.700000000004</v>
      </c>
      <c r="F111" s="66">
        <f t="shared" si="28"/>
        <v>61209.599999999999</v>
      </c>
      <c r="G111" s="66">
        <f t="shared" si="28"/>
        <v>61263.199999999997</v>
      </c>
      <c r="H111" s="66">
        <f t="shared" si="28"/>
        <v>64445.7</v>
      </c>
      <c r="I111" s="66">
        <f t="shared" si="28"/>
        <v>64555.7</v>
      </c>
      <c r="J111" s="66">
        <f t="shared" si="28"/>
        <v>68895.3</v>
      </c>
      <c r="K111" s="66">
        <f t="shared" si="28"/>
        <v>69067.7</v>
      </c>
      <c r="L111" s="18"/>
      <c r="M111" s="18"/>
    </row>
    <row r="112" spans="1:13" x14ac:dyDescent="0.2">
      <c r="A112" s="86" t="s">
        <v>14</v>
      </c>
      <c r="B112" s="59" t="s">
        <v>1</v>
      </c>
      <c r="C112" s="60">
        <v>100.9</v>
      </c>
      <c r="D112" s="60">
        <f>D111/C111*100</f>
        <v>96.49393211469598</v>
      </c>
      <c r="E112" s="60">
        <f>E111/D111*100</f>
        <v>107.0116827446306</v>
      </c>
      <c r="F112" s="60">
        <f>F111/E111*100</f>
        <v>105.86837367058305</v>
      </c>
      <c r="G112" s="60">
        <f>G111/E111*100</f>
        <v>105.9610804490744</v>
      </c>
      <c r="H112" s="60">
        <f>H111/F111*100</f>
        <v>105.28691577791717</v>
      </c>
      <c r="I112" s="60">
        <f>I111/G111*100</f>
        <v>105.3743519763904</v>
      </c>
      <c r="J112" s="60">
        <f>J111/H111*100</f>
        <v>106.90441720704409</v>
      </c>
      <c r="K112" s="60">
        <f>K111/I111*100</f>
        <v>106.98931310480717</v>
      </c>
      <c r="L112" s="20"/>
      <c r="M112" s="20"/>
    </row>
    <row r="113" spans="1:13" ht="38.25" x14ac:dyDescent="0.2">
      <c r="A113" s="58" t="s">
        <v>57</v>
      </c>
      <c r="B113" s="59" t="s">
        <v>12</v>
      </c>
      <c r="C113" s="66">
        <v>9710</v>
      </c>
      <c r="D113" s="66">
        <v>10100</v>
      </c>
      <c r="E113" s="66">
        <v>10796.9</v>
      </c>
      <c r="F113" s="66">
        <v>11379.9</v>
      </c>
      <c r="G113" s="66">
        <v>11390.7</v>
      </c>
      <c r="H113" s="66">
        <v>11505</v>
      </c>
      <c r="I113" s="66">
        <v>11527.3</v>
      </c>
      <c r="J113" s="66">
        <v>12195.3</v>
      </c>
      <c r="K113" s="66">
        <v>12230.4</v>
      </c>
      <c r="L113" s="18"/>
      <c r="M113" s="18"/>
    </row>
    <row r="114" spans="1:13" x14ac:dyDescent="0.2">
      <c r="A114" s="86" t="s">
        <v>14</v>
      </c>
      <c r="B114" s="59" t="s">
        <v>1</v>
      </c>
      <c r="C114" s="60">
        <v>100.9</v>
      </c>
      <c r="D114" s="60">
        <f>D113/C113*100</f>
        <v>104.01647785787848</v>
      </c>
      <c r="E114" s="60">
        <f>E113/D113*100</f>
        <v>106.89999999999999</v>
      </c>
      <c r="F114" s="60">
        <f>F113/E113*100</f>
        <v>105.39969806148062</v>
      </c>
      <c r="G114" s="60">
        <f>G113/E113*100</f>
        <v>105.49972677342572</v>
      </c>
      <c r="H114" s="60">
        <f>H113/F113*100</f>
        <v>101.09930667229061</v>
      </c>
      <c r="I114" s="60">
        <f>I113/G113*100</f>
        <v>101.19922392829237</v>
      </c>
      <c r="J114" s="60">
        <f>J113/H113*100</f>
        <v>105.99999999999999</v>
      </c>
      <c r="K114" s="60">
        <f>K113/I113*100</f>
        <v>106.09943351869042</v>
      </c>
      <c r="L114" s="20"/>
      <c r="M114" s="20"/>
    </row>
    <row r="115" spans="1:13" x14ac:dyDescent="0.2">
      <c r="A115" s="102" t="s">
        <v>56</v>
      </c>
      <c r="B115" s="60" t="s">
        <v>12</v>
      </c>
      <c r="C115" s="66">
        <f>SUM(C117:C118)</f>
        <v>46281.5</v>
      </c>
      <c r="D115" s="66">
        <f t="shared" ref="D115:K115" si="29">SUM(D117:D118)</f>
        <v>43928.4</v>
      </c>
      <c r="E115" s="66">
        <f t="shared" si="29"/>
        <v>47019.8</v>
      </c>
      <c r="F115" s="66">
        <f t="shared" si="29"/>
        <v>49829.7</v>
      </c>
      <c r="G115" s="66">
        <f t="shared" si="29"/>
        <v>49872.5</v>
      </c>
      <c r="H115" s="66">
        <f t="shared" si="29"/>
        <v>52940.7</v>
      </c>
      <c r="I115" s="66">
        <f t="shared" si="29"/>
        <v>53028.399999999994</v>
      </c>
      <c r="J115" s="66">
        <f t="shared" si="29"/>
        <v>56700</v>
      </c>
      <c r="K115" s="66">
        <f t="shared" si="29"/>
        <v>56837.3</v>
      </c>
      <c r="L115" s="18"/>
      <c r="M115" s="18"/>
    </row>
    <row r="116" spans="1:13" x14ac:dyDescent="0.2">
      <c r="A116" s="86" t="s">
        <v>14</v>
      </c>
      <c r="B116" s="59" t="s">
        <v>1</v>
      </c>
      <c r="C116" s="60">
        <v>101</v>
      </c>
      <c r="D116" s="60">
        <f>D115/C115*100</f>
        <v>94.915679051024711</v>
      </c>
      <c r="E116" s="60">
        <f>E115/D115*100</f>
        <v>107.03736079620474</v>
      </c>
      <c r="F116" s="60">
        <f>F115/E115*100</f>
        <v>105.97599309227175</v>
      </c>
      <c r="G116" s="60">
        <f>G115/E115*100</f>
        <v>106.06701857515344</v>
      </c>
      <c r="H116" s="60">
        <f>H115/F115*100</f>
        <v>106.24326455908826</v>
      </c>
      <c r="I116" s="60">
        <f>I115/G115*100</f>
        <v>106.32793623740537</v>
      </c>
      <c r="J116" s="60">
        <f>J115/H115*100</f>
        <v>107.10096390867518</v>
      </c>
      <c r="K116" s="60">
        <f>K115/I115*100</f>
        <v>107.18275490114732</v>
      </c>
      <c r="L116" s="20"/>
      <c r="M116" s="20"/>
    </row>
    <row r="117" spans="1:13" x14ac:dyDescent="0.2">
      <c r="A117" s="97" t="s">
        <v>111</v>
      </c>
      <c r="B117" s="59" t="s">
        <v>12</v>
      </c>
      <c r="C117" s="60">
        <v>12247.2</v>
      </c>
      <c r="D117" s="60">
        <v>12774</v>
      </c>
      <c r="E117" s="60">
        <v>12248.4</v>
      </c>
      <c r="F117" s="60">
        <v>12520</v>
      </c>
      <c r="G117" s="60">
        <v>12528.1</v>
      </c>
      <c r="H117" s="60">
        <v>12870.1</v>
      </c>
      <c r="I117" s="60">
        <v>12883.2</v>
      </c>
      <c r="J117" s="60">
        <v>13200</v>
      </c>
      <c r="K117" s="60">
        <v>13243.2</v>
      </c>
      <c r="L117" s="20"/>
      <c r="M117" s="20"/>
    </row>
    <row r="118" spans="1:13" x14ac:dyDescent="0.2">
      <c r="A118" s="97" t="s">
        <v>55</v>
      </c>
      <c r="B118" s="59" t="s">
        <v>12</v>
      </c>
      <c r="C118" s="60">
        <v>34034.300000000003</v>
      </c>
      <c r="D118" s="60">
        <v>31154.400000000001</v>
      </c>
      <c r="E118" s="60">
        <v>34771.4</v>
      </c>
      <c r="F118" s="60">
        <v>37309.699999999997</v>
      </c>
      <c r="G118" s="60">
        <v>37344.400000000001</v>
      </c>
      <c r="H118" s="60">
        <v>40070.6</v>
      </c>
      <c r="I118" s="60">
        <v>40145.199999999997</v>
      </c>
      <c r="J118" s="60">
        <v>43500</v>
      </c>
      <c r="K118" s="60">
        <v>43594.1</v>
      </c>
      <c r="L118" s="20"/>
      <c r="M118" s="20"/>
    </row>
    <row r="119" spans="1:13" ht="27" x14ac:dyDescent="0.2">
      <c r="A119" s="96" t="s">
        <v>27</v>
      </c>
      <c r="B119" s="59" t="s">
        <v>12</v>
      </c>
      <c r="C119" s="60">
        <f t="shared" ref="C119:K119" si="30">C121+C123</f>
        <v>1178.5</v>
      </c>
      <c r="D119" s="60">
        <f t="shared" si="30"/>
        <v>1075.2</v>
      </c>
      <c r="E119" s="60">
        <f t="shared" si="30"/>
        <v>1170.9000000000001</v>
      </c>
      <c r="F119" s="60">
        <f t="shared" si="30"/>
        <v>1256.4000000000001</v>
      </c>
      <c r="G119" s="60">
        <f t="shared" si="30"/>
        <v>1257.5</v>
      </c>
      <c r="H119" s="60">
        <f t="shared" si="30"/>
        <v>1328.1</v>
      </c>
      <c r="I119" s="60">
        <f t="shared" si="30"/>
        <v>1331.6</v>
      </c>
      <c r="J119" s="60">
        <f t="shared" si="30"/>
        <v>1427.7</v>
      </c>
      <c r="K119" s="60">
        <f t="shared" si="30"/>
        <v>1432.8</v>
      </c>
      <c r="L119" s="18"/>
      <c r="M119" s="18"/>
    </row>
    <row r="120" spans="1:13" x14ac:dyDescent="0.2">
      <c r="A120" s="86" t="s">
        <v>14</v>
      </c>
      <c r="B120" s="59" t="s">
        <v>1</v>
      </c>
      <c r="C120" s="60">
        <v>104.8</v>
      </c>
      <c r="D120" s="60">
        <f>D119/C119*100</f>
        <v>91.234620280016969</v>
      </c>
      <c r="E120" s="60">
        <f>E119/D119*100</f>
        <v>108.90066964285714</v>
      </c>
      <c r="F120" s="60">
        <f>F119/E119*100</f>
        <v>107.3020753266718</v>
      </c>
      <c r="G120" s="60">
        <f>G119/E119*100</f>
        <v>107.39602015543599</v>
      </c>
      <c r="H120" s="60">
        <f>H119/F119*100</f>
        <v>105.70678127984716</v>
      </c>
      <c r="I120" s="60">
        <f>I119/G119*100</f>
        <v>105.89264413518886</v>
      </c>
      <c r="J120" s="60">
        <f>J119/H119*100</f>
        <v>107.49943528348771</v>
      </c>
      <c r="K120" s="60">
        <f>K119/I119*100</f>
        <v>107.59987984379693</v>
      </c>
      <c r="L120" s="20"/>
      <c r="M120" s="20"/>
    </row>
    <row r="121" spans="1:13" ht="38.25" x14ac:dyDescent="0.2">
      <c r="A121" s="58" t="s">
        <v>57</v>
      </c>
      <c r="B121" s="59" t="s">
        <v>12</v>
      </c>
      <c r="C121" s="60">
        <v>0</v>
      </c>
      <c r="D121" s="60">
        <v>0</v>
      </c>
      <c r="E121" s="60">
        <v>0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18"/>
      <c r="M121" s="18"/>
    </row>
    <row r="122" spans="1:13" x14ac:dyDescent="0.2">
      <c r="A122" s="86" t="s">
        <v>14</v>
      </c>
      <c r="B122" s="59" t="s">
        <v>1</v>
      </c>
      <c r="C122" s="60">
        <v>0</v>
      </c>
      <c r="D122" s="60">
        <v>0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0">
        <v>0</v>
      </c>
      <c r="L122" s="20"/>
      <c r="M122" s="20"/>
    </row>
    <row r="123" spans="1:13" x14ac:dyDescent="0.2">
      <c r="A123" s="58" t="s">
        <v>56</v>
      </c>
      <c r="B123" s="59" t="s">
        <v>12</v>
      </c>
      <c r="C123" s="103">
        <v>1178.5</v>
      </c>
      <c r="D123" s="103">
        <v>1075.2</v>
      </c>
      <c r="E123" s="103">
        <v>1170.9000000000001</v>
      </c>
      <c r="F123" s="103">
        <v>1256.4000000000001</v>
      </c>
      <c r="G123" s="103">
        <v>1257.5</v>
      </c>
      <c r="H123" s="103">
        <v>1328.1</v>
      </c>
      <c r="I123" s="103">
        <v>1331.6</v>
      </c>
      <c r="J123" s="103">
        <v>1427.7</v>
      </c>
      <c r="K123" s="103">
        <v>1432.8</v>
      </c>
      <c r="L123" s="18"/>
      <c r="M123" s="18"/>
    </row>
    <row r="124" spans="1:13" x14ac:dyDescent="0.2">
      <c r="A124" s="86" t="s">
        <v>14</v>
      </c>
      <c r="B124" s="59" t="s">
        <v>1</v>
      </c>
      <c r="C124" s="60">
        <v>104.8</v>
      </c>
      <c r="D124" s="60">
        <f>D123/C123*100</f>
        <v>91.234620280016969</v>
      </c>
      <c r="E124" s="60">
        <f>E123/D123*100</f>
        <v>108.90066964285714</v>
      </c>
      <c r="F124" s="60">
        <f>F123/E123*100</f>
        <v>107.3020753266718</v>
      </c>
      <c r="G124" s="60">
        <f>G123/E123*100</f>
        <v>107.39602015543599</v>
      </c>
      <c r="H124" s="60">
        <f>H123/F123*100</f>
        <v>105.70678127984716</v>
      </c>
      <c r="I124" s="60">
        <f>I123/G123*100</f>
        <v>105.89264413518886</v>
      </c>
      <c r="J124" s="60">
        <f>J123/H123*100</f>
        <v>107.49943528348771</v>
      </c>
      <c r="K124" s="60">
        <f>K123/I123*100</f>
        <v>107.59987984379693</v>
      </c>
      <c r="L124" s="20"/>
      <c r="M124" s="20"/>
    </row>
    <row r="125" spans="1:13" ht="27" x14ac:dyDescent="0.2">
      <c r="A125" s="96" t="s">
        <v>28</v>
      </c>
      <c r="B125" s="59" t="s">
        <v>12</v>
      </c>
      <c r="C125" s="60">
        <f t="shared" ref="C125:K125" si="31">C127+C129</f>
        <v>5679.8</v>
      </c>
      <c r="D125" s="60">
        <f t="shared" si="31"/>
        <v>5481.3</v>
      </c>
      <c r="E125" s="60">
        <f t="shared" si="31"/>
        <v>5947.2</v>
      </c>
      <c r="F125" s="60">
        <f t="shared" si="31"/>
        <v>6381.3</v>
      </c>
      <c r="G125" s="60">
        <f t="shared" si="31"/>
        <v>6387.2</v>
      </c>
      <c r="H125" s="60">
        <f t="shared" si="31"/>
        <v>6745.1</v>
      </c>
      <c r="I125" s="60">
        <f t="shared" si="31"/>
        <v>6764.1</v>
      </c>
      <c r="J125" s="60">
        <f t="shared" si="31"/>
        <v>7244.2</v>
      </c>
      <c r="K125" s="60">
        <f t="shared" si="31"/>
        <v>7271.4</v>
      </c>
      <c r="L125" s="18"/>
      <c r="M125" s="18"/>
    </row>
    <row r="126" spans="1:13" x14ac:dyDescent="0.2">
      <c r="A126" s="86" t="s">
        <v>14</v>
      </c>
      <c r="B126" s="59" t="s">
        <v>1</v>
      </c>
      <c r="C126" s="60">
        <v>102.8</v>
      </c>
      <c r="D126" s="60">
        <f>D125/C125*100</f>
        <v>96.505158632346209</v>
      </c>
      <c r="E126" s="60">
        <f>E125/D125*100</f>
        <v>108.49980843960374</v>
      </c>
      <c r="F126" s="60">
        <f>F125/E125*100</f>
        <v>107.2992332526231</v>
      </c>
      <c r="G126" s="60">
        <f>G125/E125*100</f>
        <v>107.39843960182944</v>
      </c>
      <c r="H126" s="60">
        <f>H125/F125*100</f>
        <v>105.70103270493473</v>
      </c>
      <c r="I126" s="60">
        <f>I125/G125*100</f>
        <v>105.90086422845692</v>
      </c>
      <c r="J126" s="60">
        <f>J125/H125*100</f>
        <v>107.39944552341699</v>
      </c>
      <c r="K126" s="60">
        <f>K125/I125*100</f>
        <v>107.49988912050384</v>
      </c>
      <c r="L126" s="20"/>
      <c r="M126" s="20"/>
    </row>
    <row r="127" spans="1:13" ht="38.25" x14ac:dyDescent="0.2">
      <c r="A127" s="58" t="s">
        <v>57</v>
      </c>
      <c r="B127" s="59" t="s">
        <v>12</v>
      </c>
      <c r="C127" s="60">
        <v>0</v>
      </c>
      <c r="D127" s="60">
        <v>0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18"/>
      <c r="M127" s="18"/>
    </row>
    <row r="128" spans="1:13" x14ac:dyDescent="0.2">
      <c r="A128" s="86" t="s">
        <v>14</v>
      </c>
      <c r="B128" s="59" t="s">
        <v>1</v>
      </c>
      <c r="C128" s="60">
        <v>0</v>
      </c>
      <c r="D128" s="60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20"/>
      <c r="M128" s="20"/>
    </row>
    <row r="129" spans="1:13" x14ac:dyDescent="0.2">
      <c r="A129" s="58" t="s">
        <v>56</v>
      </c>
      <c r="B129" s="59" t="s">
        <v>12</v>
      </c>
      <c r="C129" s="103">
        <v>5679.8</v>
      </c>
      <c r="D129" s="103">
        <v>5481.3</v>
      </c>
      <c r="E129" s="103">
        <v>5947.2</v>
      </c>
      <c r="F129" s="103">
        <v>6381.3</v>
      </c>
      <c r="G129" s="103">
        <v>6387.2</v>
      </c>
      <c r="H129" s="103">
        <v>6745.1</v>
      </c>
      <c r="I129" s="103">
        <v>6764.1</v>
      </c>
      <c r="J129" s="103">
        <v>7244.2</v>
      </c>
      <c r="K129" s="103">
        <v>7271.4</v>
      </c>
      <c r="L129" s="18"/>
      <c r="M129" s="18"/>
    </row>
    <row r="130" spans="1:13" x14ac:dyDescent="0.2">
      <c r="A130" s="86" t="s">
        <v>14</v>
      </c>
      <c r="B130" s="59" t="s">
        <v>1</v>
      </c>
      <c r="C130" s="60">
        <v>102.8</v>
      </c>
      <c r="D130" s="60">
        <f>D129/C129*100</f>
        <v>96.505158632346209</v>
      </c>
      <c r="E130" s="60">
        <f>E129/D129*100</f>
        <v>108.49980843960374</v>
      </c>
      <c r="F130" s="60">
        <f>F129/E129*100</f>
        <v>107.2992332526231</v>
      </c>
      <c r="G130" s="60">
        <f>G129/E129*100</f>
        <v>107.39843960182944</v>
      </c>
      <c r="H130" s="60">
        <f>H129/F129*100</f>
        <v>105.70103270493473</v>
      </c>
      <c r="I130" s="60">
        <f>I129/G129*100</f>
        <v>105.90086422845692</v>
      </c>
      <c r="J130" s="60">
        <f>J129/H129*100</f>
        <v>107.39944552341699</v>
      </c>
      <c r="K130" s="60">
        <f>K129/I129*100</f>
        <v>107.49988912050384</v>
      </c>
      <c r="L130" s="20"/>
      <c r="M130" s="20"/>
    </row>
    <row r="131" spans="1:13" ht="27" x14ac:dyDescent="0.2">
      <c r="A131" s="96" t="s">
        <v>29</v>
      </c>
      <c r="B131" s="59" t="s">
        <v>12</v>
      </c>
      <c r="C131" s="60">
        <f t="shared" ref="C131:K131" si="32">C133+C135</f>
        <v>14907.6</v>
      </c>
      <c r="D131" s="60">
        <f t="shared" si="32"/>
        <v>14682.4</v>
      </c>
      <c r="E131" s="60">
        <f t="shared" si="32"/>
        <v>15945.1</v>
      </c>
      <c r="F131" s="60">
        <f t="shared" si="32"/>
        <v>17109.099999999999</v>
      </c>
      <c r="G131" s="60">
        <f t="shared" si="32"/>
        <v>17125.099999999999</v>
      </c>
      <c r="H131" s="60">
        <f t="shared" si="32"/>
        <v>18375.2</v>
      </c>
      <c r="I131" s="60">
        <f t="shared" si="32"/>
        <v>18409.5</v>
      </c>
      <c r="J131" s="60">
        <f t="shared" si="32"/>
        <v>19753.3</v>
      </c>
      <c r="K131" s="60">
        <f t="shared" si="32"/>
        <v>19808.599999999999</v>
      </c>
      <c r="L131" s="18"/>
      <c r="M131" s="18"/>
    </row>
    <row r="132" spans="1:13" x14ac:dyDescent="0.2">
      <c r="A132" s="86" t="s">
        <v>14</v>
      </c>
      <c r="B132" s="59" t="s">
        <v>1</v>
      </c>
      <c r="C132" s="60">
        <v>102.5</v>
      </c>
      <c r="D132" s="60">
        <f>D131/C131*100</f>
        <v>98.489361131235071</v>
      </c>
      <c r="E132" s="60">
        <f>E131/D131*100</f>
        <v>108.60009262790824</v>
      </c>
      <c r="F132" s="60">
        <f>F131/E131*100</f>
        <v>107.30004829069743</v>
      </c>
      <c r="G132" s="60">
        <f>G131/F131*100</f>
        <v>100.09351748484725</v>
      </c>
      <c r="H132" s="60">
        <f>H131/F131*100</f>
        <v>107.40015547281858</v>
      </c>
      <c r="I132" s="60">
        <f>I131/G131*100</f>
        <v>107.5001021891843</v>
      </c>
      <c r="J132" s="60">
        <f>J131/H131*100</f>
        <v>107.49978231529451</v>
      </c>
      <c r="K132" s="60">
        <f>K131/I131*100</f>
        <v>107.5998804964828</v>
      </c>
      <c r="L132" s="18"/>
      <c r="M132" s="18"/>
    </row>
    <row r="133" spans="1:13" ht="38.25" x14ac:dyDescent="0.2">
      <c r="A133" s="58" t="s">
        <v>57</v>
      </c>
      <c r="B133" s="59" t="s">
        <v>12</v>
      </c>
      <c r="C133" s="60">
        <v>0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18"/>
      <c r="M133" s="18"/>
    </row>
    <row r="134" spans="1:13" x14ac:dyDescent="0.2">
      <c r="A134" s="86" t="s">
        <v>14</v>
      </c>
      <c r="B134" s="59" t="s">
        <v>1</v>
      </c>
      <c r="C134" s="60">
        <v>0</v>
      </c>
      <c r="D134" s="60">
        <v>0</v>
      </c>
      <c r="E134" s="60">
        <v>0</v>
      </c>
      <c r="F134" s="60">
        <v>0</v>
      </c>
      <c r="G134" s="60">
        <v>0</v>
      </c>
      <c r="H134" s="60">
        <v>0</v>
      </c>
      <c r="I134" s="60">
        <v>0</v>
      </c>
      <c r="J134" s="60">
        <v>0</v>
      </c>
      <c r="K134" s="60">
        <v>0</v>
      </c>
      <c r="L134" s="20"/>
      <c r="M134" s="20"/>
    </row>
    <row r="135" spans="1:13" x14ac:dyDescent="0.2">
      <c r="A135" s="58" t="s">
        <v>56</v>
      </c>
      <c r="B135" s="59" t="s">
        <v>12</v>
      </c>
      <c r="C135" s="103">
        <v>14907.6</v>
      </c>
      <c r="D135" s="103">
        <v>14682.4</v>
      </c>
      <c r="E135" s="103">
        <v>15945.1</v>
      </c>
      <c r="F135" s="103">
        <v>17109.099999999999</v>
      </c>
      <c r="G135" s="103">
        <v>17125.099999999999</v>
      </c>
      <c r="H135" s="103">
        <v>18375.2</v>
      </c>
      <c r="I135" s="103">
        <v>18409.5</v>
      </c>
      <c r="J135" s="103">
        <v>19753.3</v>
      </c>
      <c r="K135" s="103">
        <v>19808.599999999999</v>
      </c>
      <c r="L135" s="18"/>
      <c r="M135" s="18"/>
    </row>
    <row r="136" spans="1:13" x14ac:dyDescent="0.2">
      <c r="A136" s="86" t="s">
        <v>14</v>
      </c>
      <c r="B136" s="59" t="s">
        <v>1</v>
      </c>
      <c r="C136" s="60">
        <v>102.5</v>
      </c>
      <c r="D136" s="60">
        <f>D135/C135*100</f>
        <v>98.489361131235071</v>
      </c>
      <c r="E136" s="60">
        <f>E135/D135*100</f>
        <v>108.60009262790824</v>
      </c>
      <c r="F136" s="60">
        <f>F135/E135*100</f>
        <v>107.30004829069743</v>
      </c>
      <c r="G136" s="60">
        <f>G135/E135*100</f>
        <v>107.40039259709879</v>
      </c>
      <c r="H136" s="60">
        <f>H135/F135*100</f>
        <v>107.40015547281858</v>
      </c>
      <c r="I136" s="60">
        <f>I135/G135*100</f>
        <v>107.5001021891843</v>
      </c>
      <c r="J136" s="60">
        <f>J135/H135*100</f>
        <v>107.49978231529451</v>
      </c>
      <c r="K136" s="60">
        <f>K135/I135*100</f>
        <v>107.5998804964828</v>
      </c>
      <c r="L136" s="20"/>
      <c r="M136" s="20"/>
    </row>
    <row r="137" spans="1:13" ht="27" x14ac:dyDescent="0.2">
      <c r="A137" s="96" t="s">
        <v>30</v>
      </c>
      <c r="B137" s="59" t="s">
        <v>12</v>
      </c>
      <c r="C137" s="60">
        <f t="shared" ref="C137:K137" si="33">C139+C141</f>
        <v>18001.599999999999</v>
      </c>
      <c r="D137" s="60">
        <f t="shared" si="33"/>
        <v>17050.2</v>
      </c>
      <c r="E137" s="60">
        <f t="shared" si="33"/>
        <v>18448.3</v>
      </c>
      <c r="F137" s="60">
        <f t="shared" si="33"/>
        <v>19795.099999999999</v>
      </c>
      <c r="G137" s="60">
        <f t="shared" si="33"/>
        <v>19813.5</v>
      </c>
      <c r="H137" s="60">
        <f t="shared" si="33"/>
        <v>21220.3</v>
      </c>
      <c r="I137" s="60">
        <f t="shared" si="33"/>
        <v>21279.599999999999</v>
      </c>
      <c r="J137" s="60">
        <f t="shared" si="33"/>
        <v>22811.8</v>
      </c>
      <c r="K137" s="60">
        <f t="shared" si="33"/>
        <v>22896.799999999999</v>
      </c>
      <c r="L137" s="18"/>
      <c r="M137" s="18"/>
    </row>
    <row r="138" spans="1:13" x14ac:dyDescent="0.2">
      <c r="A138" s="86" t="s">
        <v>14</v>
      </c>
      <c r="B138" s="59" t="s">
        <v>1</v>
      </c>
      <c r="C138" s="60">
        <v>103.1</v>
      </c>
      <c r="D138" s="60">
        <f>D137/C137*100</f>
        <v>94.714914229846244</v>
      </c>
      <c r="E138" s="60">
        <f>E137/D137*100</f>
        <v>108.19990381344499</v>
      </c>
      <c r="F138" s="60">
        <f>F137/E137*100</f>
        <v>107.30040166302585</v>
      </c>
      <c r="G138" s="60">
        <f>G137/F137*100</f>
        <v>100.09295229627536</v>
      </c>
      <c r="H138" s="60">
        <f>H137/F137*100</f>
        <v>107.19976155715302</v>
      </c>
      <c r="I138" s="60">
        <f>I137/G137*100</f>
        <v>107.39950034067679</v>
      </c>
      <c r="J138" s="60">
        <f>J137/H137*100</f>
        <v>107.49989396945378</v>
      </c>
      <c r="K138" s="60">
        <f>K137/I137*100</f>
        <v>107.5997669129119</v>
      </c>
      <c r="L138" s="18"/>
      <c r="M138" s="18"/>
    </row>
    <row r="139" spans="1:13" ht="38.25" x14ac:dyDescent="0.2">
      <c r="A139" s="58" t="s">
        <v>57</v>
      </c>
      <c r="B139" s="59" t="s">
        <v>12</v>
      </c>
      <c r="C139" s="60">
        <v>0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18"/>
      <c r="M139" s="18"/>
    </row>
    <row r="140" spans="1:13" x14ac:dyDescent="0.2">
      <c r="A140" s="86" t="s">
        <v>14</v>
      </c>
      <c r="B140" s="59" t="s">
        <v>1</v>
      </c>
      <c r="C140" s="60">
        <v>0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20"/>
      <c r="M140" s="20"/>
    </row>
    <row r="141" spans="1:13" x14ac:dyDescent="0.2">
      <c r="A141" s="58" t="s">
        <v>56</v>
      </c>
      <c r="B141" s="59" t="s">
        <v>12</v>
      </c>
      <c r="C141" s="103">
        <v>18001.599999999999</v>
      </c>
      <c r="D141" s="103">
        <v>17050.2</v>
      </c>
      <c r="E141" s="103">
        <v>18448.3</v>
      </c>
      <c r="F141" s="103">
        <v>19795.099999999999</v>
      </c>
      <c r="G141" s="103">
        <v>19813.5</v>
      </c>
      <c r="H141" s="103">
        <v>21220.3</v>
      </c>
      <c r="I141" s="103">
        <v>21279.599999999999</v>
      </c>
      <c r="J141" s="103">
        <v>22811.8</v>
      </c>
      <c r="K141" s="103">
        <v>22896.799999999999</v>
      </c>
      <c r="L141" s="18"/>
      <c r="M141" s="18"/>
    </row>
    <row r="142" spans="1:13" x14ac:dyDescent="0.2">
      <c r="A142" s="86" t="s">
        <v>14</v>
      </c>
      <c r="B142" s="59" t="s">
        <v>1</v>
      </c>
      <c r="C142" s="60">
        <v>103.1</v>
      </c>
      <c r="D142" s="60">
        <f>D141/C141*100</f>
        <v>94.714914229846244</v>
      </c>
      <c r="E142" s="60">
        <f>E141/D141*100</f>
        <v>108.19990381344499</v>
      </c>
      <c r="F142" s="60">
        <f>F141/E141*100</f>
        <v>107.30040166302585</v>
      </c>
      <c r="G142" s="60">
        <f>G141/E141*100</f>
        <v>107.40013985028432</v>
      </c>
      <c r="H142" s="60">
        <f>H141/F141*100</f>
        <v>107.19976155715302</v>
      </c>
      <c r="I142" s="60">
        <f>I141/G141*100</f>
        <v>107.39950034067679</v>
      </c>
      <c r="J142" s="60">
        <f>J141/H141*100</f>
        <v>107.49989396945378</v>
      </c>
      <c r="K142" s="60">
        <f>K141/I141*100</f>
        <v>107.5997669129119</v>
      </c>
      <c r="L142" s="20"/>
      <c r="M142" s="20"/>
    </row>
    <row r="143" spans="1:13" ht="13.5" x14ac:dyDescent="0.2">
      <c r="A143" s="96" t="s">
        <v>31</v>
      </c>
      <c r="B143" s="59" t="s">
        <v>12</v>
      </c>
      <c r="C143" s="60">
        <f t="shared" ref="C143:K143" si="34">C145+C148</f>
        <v>33448.699999999997</v>
      </c>
      <c r="D143" s="60">
        <f t="shared" si="34"/>
        <v>39189.599999999999</v>
      </c>
      <c r="E143" s="60">
        <f t="shared" si="34"/>
        <v>47211.1</v>
      </c>
      <c r="F143" s="60">
        <f t="shared" si="34"/>
        <v>56253.2</v>
      </c>
      <c r="G143" s="60">
        <f t="shared" si="34"/>
        <v>57077.8</v>
      </c>
      <c r="H143" s="60">
        <f t="shared" si="34"/>
        <v>68930.899999999994</v>
      </c>
      <c r="I143" s="60">
        <f t="shared" si="34"/>
        <v>69090.100000000006</v>
      </c>
      <c r="J143" s="60">
        <f t="shared" si="34"/>
        <v>83233.2</v>
      </c>
      <c r="K143" s="60">
        <f t="shared" si="34"/>
        <v>83706.600000000006</v>
      </c>
      <c r="L143" s="18"/>
      <c r="M143" s="18"/>
    </row>
    <row r="144" spans="1:13" x14ac:dyDescent="0.2">
      <c r="A144" s="86" t="s">
        <v>14</v>
      </c>
      <c r="B144" s="59" t="s">
        <v>1</v>
      </c>
      <c r="C144" s="60">
        <v>100</v>
      </c>
      <c r="D144" s="60">
        <f>D143/C143*100</f>
        <v>117.16329782622346</v>
      </c>
      <c r="E144" s="60">
        <f>E143/D143*100</f>
        <v>120.46844060669157</v>
      </c>
      <c r="F144" s="60">
        <f>F143/E143*100</f>
        <v>119.15248744468991</v>
      </c>
      <c r="G144" s="60">
        <f>G143/F143*100</f>
        <v>101.46587216371692</v>
      </c>
      <c r="H144" s="60">
        <f>H143/F143*100</f>
        <v>122.53685123690741</v>
      </c>
      <c r="I144" s="60">
        <f>I143/G143*100</f>
        <v>121.04548528499697</v>
      </c>
      <c r="J144" s="60">
        <f>J143/H143*100</f>
        <v>120.74874983497968</v>
      </c>
      <c r="K144" s="60">
        <f>K143/I143*100</f>
        <v>121.15570827079422</v>
      </c>
      <c r="L144" s="18"/>
      <c r="M144" s="18"/>
    </row>
    <row r="145" spans="1:13" ht="38.25" x14ac:dyDescent="0.2">
      <c r="A145" s="58" t="s">
        <v>57</v>
      </c>
      <c r="B145" s="59" t="s">
        <v>12</v>
      </c>
      <c r="C145" s="66">
        <f t="shared" ref="C145:K145" si="35">SUM(C147:C147)</f>
        <v>29436</v>
      </c>
      <c r="D145" s="66">
        <f t="shared" si="35"/>
        <v>35820</v>
      </c>
      <c r="E145" s="66">
        <f t="shared" si="35"/>
        <v>43700</v>
      </c>
      <c r="F145" s="66">
        <f t="shared" si="35"/>
        <v>52500</v>
      </c>
      <c r="G145" s="66">
        <f t="shared" si="35"/>
        <v>53314</v>
      </c>
      <c r="H145" s="66">
        <f t="shared" si="35"/>
        <v>64900</v>
      </c>
      <c r="I145" s="66">
        <f t="shared" si="35"/>
        <v>65044</v>
      </c>
      <c r="J145" s="66">
        <f t="shared" si="35"/>
        <v>78900</v>
      </c>
      <c r="K145" s="66">
        <f t="shared" si="35"/>
        <v>79353</v>
      </c>
      <c r="L145" s="18"/>
      <c r="M145" s="18"/>
    </row>
    <row r="146" spans="1:13" x14ac:dyDescent="0.2">
      <c r="A146" s="86" t="s">
        <v>14</v>
      </c>
      <c r="B146" s="59" t="s">
        <v>1</v>
      </c>
      <c r="C146" s="60">
        <v>100</v>
      </c>
      <c r="D146" s="60">
        <f>D145/C145*100</f>
        <v>121.6877293110477</v>
      </c>
      <c r="E146" s="60">
        <f>E145/D145*100</f>
        <v>121.99888330541597</v>
      </c>
      <c r="F146" s="60">
        <f>F145/E145*100</f>
        <v>120.13729977116705</v>
      </c>
      <c r="G146" s="60">
        <f>G145/E145*100</f>
        <v>122</v>
      </c>
      <c r="H146" s="60">
        <f>H145/F145*100</f>
        <v>123.61904761904763</v>
      </c>
      <c r="I146" s="60">
        <f>I145/G145*100</f>
        <v>122.00172562553927</v>
      </c>
      <c r="J146" s="60">
        <f>J145/H145*100</f>
        <v>121.57164869029276</v>
      </c>
      <c r="K146" s="60">
        <f>K145/I145*100</f>
        <v>121.99895455384046</v>
      </c>
      <c r="L146" s="20"/>
      <c r="M146" s="20"/>
    </row>
    <row r="147" spans="1:13" x14ac:dyDescent="0.2">
      <c r="A147" s="98" t="s">
        <v>84</v>
      </c>
      <c r="B147" s="59" t="s">
        <v>12</v>
      </c>
      <c r="C147" s="65">
        <v>29436</v>
      </c>
      <c r="D147" s="65">
        <v>35820</v>
      </c>
      <c r="E147" s="65">
        <v>43700</v>
      </c>
      <c r="F147" s="65">
        <v>52500</v>
      </c>
      <c r="G147" s="65">
        <v>53314</v>
      </c>
      <c r="H147" s="65">
        <v>64900</v>
      </c>
      <c r="I147" s="65">
        <v>65044</v>
      </c>
      <c r="J147" s="65">
        <v>78900</v>
      </c>
      <c r="K147" s="65">
        <v>79353</v>
      </c>
      <c r="L147" s="18"/>
      <c r="M147" s="18"/>
    </row>
    <row r="148" spans="1:13" x14ac:dyDescent="0.2">
      <c r="A148" s="58" t="s">
        <v>56</v>
      </c>
      <c r="B148" s="59" t="s">
        <v>12</v>
      </c>
      <c r="C148" s="66">
        <v>4012.7</v>
      </c>
      <c r="D148" s="66">
        <v>3369.6</v>
      </c>
      <c r="E148" s="66">
        <v>3511.1</v>
      </c>
      <c r="F148" s="66">
        <v>3753.2</v>
      </c>
      <c r="G148" s="66">
        <v>3763.8</v>
      </c>
      <c r="H148" s="66">
        <v>4030.9</v>
      </c>
      <c r="I148" s="66">
        <v>4046.1</v>
      </c>
      <c r="J148" s="66">
        <v>4333.2</v>
      </c>
      <c r="K148" s="66">
        <v>4353.6000000000004</v>
      </c>
      <c r="L148" s="18"/>
      <c r="M148" s="18"/>
    </row>
    <row r="149" spans="1:13" x14ac:dyDescent="0.2">
      <c r="A149" s="86" t="s">
        <v>14</v>
      </c>
      <c r="B149" s="59" t="s">
        <v>1</v>
      </c>
      <c r="C149" s="60">
        <v>101.6</v>
      </c>
      <c r="D149" s="60">
        <f>D148/C148*100</f>
        <v>83.97338450419916</v>
      </c>
      <c r="E149" s="60">
        <f>E148/D148*100</f>
        <v>104.19931149097816</v>
      </c>
      <c r="F149" s="60">
        <f>F148/E148*100</f>
        <v>106.89527498504742</v>
      </c>
      <c r="G149" s="60">
        <f>G148/E148*100</f>
        <v>107.19717467460342</v>
      </c>
      <c r="H149" s="60">
        <f>H148/F148*100</f>
        <v>107.39901950335715</v>
      </c>
      <c r="I149" s="60">
        <f>I148/G148*100</f>
        <v>107.5003985333971</v>
      </c>
      <c r="J149" s="60">
        <f>J148/H148*100</f>
        <v>107.49956585377956</v>
      </c>
      <c r="K149" s="60">
        <f>K148/I148*100</f>
        <v>107.59991102543192</v>
      </c>
      <c r="L149" s="20"/>
      <c r="M149" s="20"/>
    </row>
    <row r="150" spans="1:13" ht="27" x14ac:dyDescent="0.2">
      <c r="A150" s="96" t="s">
        <v>32</v>
      </c>
      <c r="B150" s="59" t="s">
        <v>12</v>
      </c>
      <c r="C150" s="60">
        <f t="shared" ref="C150:K150" si="36">C152+C154</f>
        <v>15470.1</v>
      </c>
      <c r="D150" s="60">
        <f t="shared" si="36"/>
        <v>14882.4</v>
      </c>
      <c r="E150" s="60">
        <f t="shared" si="36"/>
        <v>16102.7</v>
      </c>
      <c r="F150" s="60">
        <f t="shared" si="36"/>
        <v>17278.2</v>
      </c>
      <c r="G150" s="60">
        <f t="shared" si="36"/>
        <v>17294.3</v>
      </c>
      <c r="H150" s="60">
        <f t="shared" si="36"/>
        <v>18556.7</v>
      </c>
      <c r="I150" s="60">
        <f t="shared" si="36"/>
        <v>18591.400000000001</v>
      </c>
      <c r="J150" s="60">
        <f t="shared" si="36"/>
        <v>19948.400000000001</v>
      </c>
      <c r="K150" s="60">
        <f t="shared" si="36"/>
        <v>20004.3</v>
      </c>
      <c r="L150" s="18"/>
      <c r="M150" s="18"/>
    </row>
    <row r="151" spans="1:13" x14ac:dyDescent="0.2">
      <c r="A151" s="86" t="s">
        <v>14</v>
      </c>
      <c r="B151" s="59" t="s">
        <v>1</v>
      </c>
      <c r="C151" s="60">
        <v>101.8</v>
      </c>
      <c r="D151" s="60">
        <f>D150/C150*100</f>
        <v>96.201058816685077</v>
      </c>
      <c r="E151" s="60">
        <f>E150/D150*100</f>
        <v>108.19961834112779</v>
      </c>
      <c r="F151" s="60">
        <f>F150/E150*100</f>
        <v>107.30001800940214</v>
      </c>
      <c r="G151" s="60">
        <f>G150/E150*100</f>
        <v>107.40000124202773</v>
      </c>
      <c r="H151" s="60">
        <f>H150/F150*100</f>
        <v>107.39949763285527</v>
      </c>
      <c r="I151" s="60">
        <f>I150/G150*100</f>
        <v>107.5001590119288</v>
      </c>
      <c r="J151" s="60">
        <f>J150/H150*100</f>
        <v>107.49971708331762</v>
      </c>
      <c r="K151" s="60">
        <f>K150/I150*100</f>
        <v>107.59975042223822</v>
      </c>
      <c r="L151" s="20"/>
      <c r="M151" s="20"/>
    </row>
    <row r="152" spans="1:13" ht="38.25" x14ac:dyDescent="0.2">
      <c r="A152" s="58" t="s">
        <v>57</v>
      </c>
      <c r="B152" s="59" t="s">
        <v>12</v>
      </c>
      <c r="C152" s="60">
        <v>0</v>
      </c>
      <c r="D152" s="60">
        <v>0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18"/>
      <c r="M152" s="18"/>
    </row>
    <row r="153" spans="1:13" x14ac:dyDescent="0.2">
      <c r="A153" s="86" t="s">
        <v>14</v>
      </c>
      <c r="B153" s="59" t="s">
        <v>1</v>
      </c>
      <c r="C153" s="60">
        <v>0</v>
      </c>
      <c r="D153" s="60">
        <v>0</v>
      </c>
      <c r="E153" s="60">
        <v>0</v>
      </c>
      <c r="F153" s="60">
        <v>0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20"/>
      <c r="M153" s="20"/>
    </row>
    <row r="154" spans="1:13" x14ac:dyDescent="0.2">
      <c r="A154" s="58" t="s">
        <v>56</v>
      </c>
      <c r="B154" s="59" t="s">
        <v>12</v>
      </c>
      <c r="C154" s="66">
        <v>15470.1</v>
      </c>
      <c r="D154" s="66">
        <v>14882.4</v>
      </c>
      <c r="E154" s="66">
        <v>16102.7</v>
      </c>
      <c r="F154" s="66">
        <v>17278.2</v>
      </c>
      <c r="G154" s="66">
        <v>17294.3</v>
      </c>
      <c r="H154" s="66">
        <v>18556.7</v>
      </c>
      <c r="I154" s="66">
        <v>18591.400000000001</v>
      </c>
      <c r="J154" s="66">
        <v>19948.400000000001</v>
      </c>
      <c r="K154" s="66">
        <v>20004.3</v>
      </c>
      <c r="L154" s="18"/>
      <c r="M154" s="18"/>
    </row>
    <row r="155" spans="1:13" x14ac:dyDescent="0.2">
      <c r="A155" s="86" t="s">
        <v>14</v>
      </c>
      <c r="B155" s="59" t="s">
        <v>1</v>
      </c>
      <c r="C155" s="60">
        <v>101.8</v>
      </c>
      <c r="D155" s="60">
        <f>D154/C154*100</f>
        <v>96.201058816685077</v>
      </c>
      <c r="E155" s="60">
        <f>E154/D154*100</f>
        <v>108.19961834112779</v>
      </c>
      <c r="F155" s="60">
        <f>F154/E154*100</f>
        <v>107.30001800940214</v>
      </c>
      <c r="G155" s="60">
        <f>G154/E154*100</f>
        <v>107.40000124202773</v>
      </c>
      <c r="H155" s="60">
        <f>H154/F154*100</f>
        <v>107.39949763285527</v>
      </c>
      <c r="I155" s="60">
        <f>I154/G154*100</f>
        <v>107.5001590119288</v>
      </c>
      <c r="J155" s="60">
        <f>J154/H154*100</f>
        <v>107.49971708331762</v>
      </c>
      <c r="K155" s="60">
        <f>K154/I154*100</f>
        <v>107.59975042223822</v>
      </c>
      <c r="L155" s="20"/>
      <c r="M155" s="20"/>
    </row>
    <row r="156" spans="1:13" ht="27" x14ac:dyDescent="0.2">
      <c r="A156" s="96" t="s">
        <v>33</v>
      </c>
      <c r="B156" s="59" t="s">
        <v>12</v>
      </c>
      <c r="C156" s="60">
        <f t="shared" ref="C156:K156" si="37">C158+C161</f>
        <v>17091.7</v>
      </c>
      <c r="D156" s="60">
        <f t="shared" si="37"/>
        <v>16987.599999999999</v>
      </c>
      <c r="E156" s="60">
        <f t="shared" si="37"/>
        <v>17884</v>
      </c>
      <c r="F156" s="60">
        <f t="shared" si="37"/>
        <v>18785.5</v>
      </c>
      <c r="G156" s="60">
        <f t="shared" si="37"/>
        <v>18818.400000000001</v>
      </c>
      <c r="H156" s="60">
        <f t="shared" si="37"/>
        <v>19824.400000000001</v>
      </c>
      <c r="I156" s="60">
        <f t="shared" si="37"/>
        <v>19874.8</v>
      </c>
      <c r="J156" s="60">
        <f t="shared" si="37"/>
        <v>20949.7</v>
      </c>
      <c r="K156" s="60">
        <f t="shared" si="37"/>
        <v>21035.1</v>
      </c>
      <c r="L156" s="18"/>
      <c r="M156" s="18"/>
    </row>
    <row r="157" spans="1:13" x14ac:dyDescent="0.2">
      <c r="A157" s="86" t="s">
        <v>14</v>
      </c>
      <c r="B157" s="59" t="s">
        <v>1</v>
      </c>
      <c r="C157" s="60">
        <v>100</v>
      </c>
      <c r="D157" s="60">
        <f>D156/C156*100</f>
        <v>99.390932440892357</v>
      </c>
      <c r="E157" s="60">
        <f>E156/D156*100</f>
        <v>105.27679012927078</v>
      </c>
      <c r="F157" s="60">
        <f>F156/E156*100</f>
        <v>105.04081860881233</v>
      </c>
      <c r="G157" s="60">
        <f>G156/E156*100</f>
        <v>105.22478192798033</v>
      </c>
      <c r="H157" s="60">
        <f>H156/F156*100</f>
        <v>105.53032924329938</v>
      </c>
      <c r="I157" s="60">
        <f>I156/G156*100</f>
        <v>105.61365472091144</v>
      </c>
      <c r="J157" s="60">
        <f>J156/H156*100</f>
        <v>105.67633824983353</v>
      </c>
      <c r="K157" s="60">
        <f>K156/I156*100</f>
        <v>105.83804616901804</v>
      </c>
      <c r="L157" s="20"/>
      <c r="M157" s="20"/>
    </row>
    <row r="158" spans="1:13" ht="38.25" x14ac:dyDescent="0.2">
      <c r="A158" s="58" t="s">
        <v>57</v>
      </c>
      <c r="B158" s="59" t="s">
        <v>12</v>
      </c>
      <c r="C158" s="65">
        <f t="shared" ref="C158:K158" si="38">SUM(C160:C160)</f>
        <v>7809.6</v>
      </c>
      <c r="D158" s="65">
        <f t="shared" si="38"/>
        <v>8282.7999999999993</v>
      </c>
      <c r="E158" s="65">
        <f t="shared" si="38"/>
        <v>8456.7000000000007</v>
      </c>
      <c r="F158" s="65">
        <f t="shared" si="38"/>
        <v>8670</v>
      </c>
      <c r="G158" s="65">
        <f t="shared" si="38"/>
        <v>8693.5</v>
      </c>
      <c r="H158" s="65">
        <f t="shared" si="38"/>
        <v>8950.2000000000007</v>
      </c>
      <c r="I158" s="65">
        <f t="shared" si="38"/>
        <v>8980.4</v>
      </c>
      <c r="J158" s="65">
        <f t="shared" si="38"/>
        <v>9260</v>
      </c>
      <c r="K158" s="65">
        <f t="shared" si="38"/>
        <v>9312.7000000000007</v>
      </c>
      <c r="L158" s="18"/>
      <c r="M158" s="18"/>
    </row>
    <row r="159" spans="1:13" x14ac:dyDescent="0.2">
      <c r="A159" s="86" t="s">
        <v>14</v>
      </c>
      <c r="B159" s="59" t="s">
        <v>1</v>
      </c>
      <c r="C159" s="60">
        <v>100</v>
      </c>
      <c r="D159" s="60">
        <f>D158/C158*100</f>
        <v>106.05920917844702</v>
      </c>
      <c r="E159" s="60">
        <f>E158/D158*100</f>
        <v>102.09953155937608</v>
      </c>
      <c r="F159" s="60">
        <f>F158/E158*100</f>
        <v>102.52226045620631</v>
      </c>
      <c r="G159" s="60">
        <f>G158/E158*100</f>
        <v>102.80014662929983</v>
      </c>
      <c r="H159" s="60">
        <f>H158/F158*100</f>
        <v>103.23183391003461</v>
      </c>
      <c r="I159" s="60">
        <f>I158/G158*100</f>
        <v>103.30016679128084</v>
      </c>
      <c r="J159" s="60">
        <f>J158/H158*100</f>
        <v>103.46137516480078</v>
      </c>
      <c r="K159" s="60">
        <f>K158/I158*100</f>
        <v>103.70028061110865</v>
      </c>
      <c r="L159" s="20"/>
      <c r="M159" s="20"/>
    </row>
    <row r="160" spans="1:13" ht="25.5" x14ac:dyDescent="0.2">
      <c r="A160" s="98" t="s">
        <v>83</v>
      </c>
      <c r="B160" s="59" t="s">
        <v>12</v>
      </c>
      <c r="C160" s="66">
        <v>7809.6</v>
      </c>
      <c r="D160" s="66">
        <v>8282.7999999999993</v>
      </c>
      <c r="E160" s="66">
        <v>8456.7000000000007</v>
      </c>
      <c r="F160" s="66">
        <v>8670</v>
      </c>
      <c r="G160" s="66">
        <v>8693.5</v>
      </c>
      <c r="H160" s="66">
        <v>8950.2000000000007</v>
      </c>
      <c r="I160" s="66">
        <v>8980.4</v>
      </c>
      <c r="J160" s="66">
        <v>9260</v>
      </c>
      <c r="K160" s="66">
        <v>9312.7000000000007</v>
      </c>
      <c r="L160" s="18"/>
      <c r="M160" s="18"/>
    </row>
    <row r="161" spans="1:13" x14ac:dyDescent="0.2">
      <c r="A161" s="58" t="s">
        <v>56</v>
      </c>
      <c r="B161" s="59" t="s">
        <v>12</v>
      </c>
      <c r="C161" s="65">
        <v>9282.1</v>
      </c>
      <c r="D161" s="65">
        <v>8704.7999999999993</v>
      </c>
      <c r="E161" s="65">
        <v>9427.2999999999993</v>
      </c>
      <c r="F161" s="65">
        <v>10115.5</v>
      </c>
      <c r="G161" s="65">
        <v>10124.9</v>
      </c>
      <c r="H161" s="65">
        <v>10874.2</v>
      </c>
      <c r="I161" s="65">
        <v>10894.4</v>
      </c>
      <c r="J161" s="65">
        <v>11689.7</v>
      </c>
      <c r="K161" s="65">
        <v>11722.4</v>
      </c>
      <c r="L161" s="18"/>
      <c r="M161" s="18"/>
    </row>
    <row r="162" spans="1:13" x14ac:dyDescent="0.2">
      <c r="A162" s="86" t="s">
        <v>14</v>
      </c>
      <c r="B162" s="59" t="s">
        <v>1</v>
      </c>
      <c r="C162" s="60">
        <v>103.8</v>
      </c>
      <c r="D162" s="60">
        <f>D161/C161*100</f>
        <v>93.780502257032339</v>
      </c>
      <c r="E162" s="60">
        <f>E161/D161*100</f>
        <v>108.30001838066354</v>
      </c>
      <c r="F162" s="60">
        <f>F161/E161*100</f>
        <v>107.30007531318617</v>
      </c>
      <c r="G162" s="60">
        <f>G161/E161*100</f>
        <v>107.39978572868161</v>
      </c>
      <c r="H162" s="60">
        <f>H161/F161*100</f>
        <v>107.50037071820475</v>
      </c>
      <c r="I162" s="60">
        <f>I161/G161*100</f>
        <v>107.60007506246976</v>
      </c>
      <c r="J162" s="60">
        <f>J161/H161*100</f>
        <v>107.49940225487853</v>
      </c>
      <c r="K162" s="60">
        <f>K161/I161*100</f>
        <v>107.6002349831106</v>
      </c>
      <c r="L162" s="20"/>
      <c r="M162" s="20"/>
    </row>
    <row r="163" spans="1:13" ht="27" x14ac:dyDescent="0.2">
      <c r="A163" s="96" t="s">
        <v>34</v>
      </c>
      <c r="B163" s="59" t="s">
        <v>12</v>
      </c>
      <c r="C163" s="60">
        <f t="shared" ref="C163:K163" si="39">C165+C167</f>
        <v>854.3</v>
      </c>
      <c r="D163" s="60">
        <f t="shared" si="39"/>
        <v>560.20000000000005</v>
      </c>
      <c r="E163" s="60">
        <f t="shared" si="39"/>
        <v>575.20000000000005</v>
      </c>
      <c r="F163" s="60">
        <f t="shared" si="39"/>
        <v>617.1</v>
      </c>
      <c r="G163" s="60">
        <f t="shared" si="39"/>
        <v>617.70000000000005</v>
      </c>
      <c r="H163" s="60">
        <f t="shared" si="39"/>
        <v>662.7</v>
      </c>
      <c r="I163" s="60">
        <f t="shared" si="39"/>
        <v>664.1</v>
      </c>
      <c r="J163" s="60">
        <f t="shared" si="39"/>
        <v>712.4</v>
      </c>
      <c r="K163" s="60">
        <f t="shared" si="39"/>
        <v>714.6</v>
      </c>
      <c r="L163" s="18"/>
      <c r="M163" s="18"/>
    </row>
    <row r="164" spans="1:13" x14ac:dyDescent="0.2">
      <c r="A164" s="86" t="s">
        <v>14</v>
      </c>
      <c r="B164" s="59" t="s">
        <v>1</v>
      </c>
      <c r="C164" s="60">
        <v>100</v>
      </c>
      <c r="D164" s="60">
        <f>D163/C163*100</f>
        <v>65.574154278356559</v>
      </c>
      <c r="E164" s="60">
        <f>E163/D163*100</f>
        <v>102.6776151374509</v>
      </c>
      <c r="F164" s="60">
        <f>F163/E163*100</f>
        <v>107.28442280945758</v>
      </c>
      <c r="G164" s="60">
        <f>G163/E163*100</f>
        <v>107.38873435326843</v>
      </c>
      <c r="H164" s="60">
        <f>H163/F163*100</f>
        <v>107.38940204180847</v>
      </c>
      <c r="I164" s="60">
        <f>I163/G163*100</f>
        <v>107.51173708920187</v>
      </c>
      <c r="J164" s="60">
        <f>J163/H163*100</f>
        <v>107.4996227553946</v>
      </c>
      <c r="K164" s="60">
        <f>K163/I163*100</f>
        <v>107.60427646438788</v>
      </c>
      <c r="L164" s="20"/>
      <c r="M164" s="20"/>
    </row>
    <row r="165" spans="1:13" ht="38.25" x14ac:dyDescent="0.2">
      <c r="A165" s="58" t="s">
        <v>57</v>
      </c>
      <c r="B165" s="59" t="s">
        <v>12</v>
      </c>
      <c r="C165" s="60">
        <v>0</v>
      </c>
      <c r="D165" s="60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18"/>
      <c r="M165" s="18"/>
    </row>
    <row r="166" spans="1:13" x14ac:dyDescent="0.2">
      <c r="A166" s="86" t="s">
        <v>14</v>
      </c>
      <c r="B166" s="59" t="s">
        <v>1</v>
      </c>
      <c r="C166" s="60">
        <v>100</v>
      </c>
      <c r="D166" s="60">
        <v>100</v>
      </c>
      <c r="E166" s="60">
        <v>100</v>
      </c>
      <c r="F166" s="60">
        <v>100</v>
      </c>
      <c r="G166" s="60">
        <v>100</v>
      </c>
      <c r="H166" s="60">
        <v>100</v>
      </c>
      <c r="I166" s="60">
        <v>100</v>
      </c>
      <c r="J166" s="60">
        <v>100</v>
      </c>
      <c r="K166" s="60">
        <v>100</v>
      </c>
      <c r="L166" s="20"/>
      <c r="M166" s="20"/>
    </row>
    <row r="167" spans="1:13" x14ac:dyDescent="0.2">
      <c r="A167" s="58" t="s">
        <v>56</v>
      </c>
      <c r="B167" s="59" t="s">
        <v>12</v>
      </c>
      <c r="C167" s="103">
        <v>854.3</v>
      </c>
      <c r="D167" s="103">
        <v>560.20000000000005</v>
      </c>
      <c r="E167" s="103">
        <v>575.20000000000005</v>
      </c>
      <c r="F167" s="103">
        <v>617.1</v>
      </c>
      <c r="G167" s="103">
        <v>617.70000000000005</v>
      </c>
      <c r="H167" s="103">
        <v>662.7</v>
      </c>
      <c r="I167" s="103">
        <v>664.1</v>
      </c>
      <c r="J167" s="103">
        <v>712.4</v>
      </c>
      <c r="K167" s="103">
        <v>714.6</v>
      </c>
      <c r="L167" s="18"/>
      <c r="M167" s="18"/>
    </row>
    <row r="168" spans="1:13" x14ac:dyDescent="0.2">
      <c r="A168" s="86" t="s">
        <v>14</v>
      </c>
      <c r="B168" s="59" t="s">
        <v>1</v>
      </c>
      <c r="C168" s="60">
        <v>100</v>
      </c>
      <c r="D168" s="60">
        <f>D167/C167*100</f>
        <v>65.574154278356559</v>
      </c>
      <c r="E168" s="60">
        <f>E167/D167*100</f>
        <v>102.6776151374509</v>
      </c>
      <c r="F168" s="60">
        <f>F167/E167*100</f>
        <v>107.28442280945758</v>
      </c>
      <c r="G168" s="60">
        <f>G167/E167*100</f>
        <v>107.38873435326843</v>
      </c>
      <c r="H168" s="60">
        <f>H167/F167*100</f>
        <v>107.38940204180847</v>
      </c>
      <c r="I168" s="60">
        <f>I167/G167*100</f>
        <v>107.51173708920187</v>
      </c>
      <c r="J168" s="60">
        <f>J167/H167*100</f>
        <v>107.4996227553946</v>
      </c>
      <c r="K168" s="60">
        <f>K167/I167*100</f>
        <v>107.60427646438788</v>
      </c>
      <c r="L168" s="20"/>
      <c r="M168" s="20"/>
    </row>
    <row r="169" spans="1:13" ht="27" x14ac:dyDescent="0.2">
      <c r="A169" s="96" t="s">
        <v>35</v>
      </c>
      <c r="B169" s="59" t="s">
        <v>12</v>
      </c>
      <c r="C169" s="60">
        <f t="shared" ref="C169:K169" si="40">C171+C175</f>
        <v>318773.5</v>
      </c>
      <c r="D169" s="60">
        <f t="shared" si="40"/>
        <v>243490.5</v>
      </c>
      <c r="E169" s="60">
        <f t="shared" si="40"/>
        <v>274985.2</v>
      </c>
      <c r="F169" s="60">
        <f t="shared" si="40"/>
        <v>301278.3</v>
      </c>
      <c r="G169" s="60">
        <f t="shared" si="40"/>
        <v>303910.2</v>
      </c>
      <c r="H169" s="60">
        <f t="shared" si="40"/>
        <v>327995</v>
      </c>
      <c r="I169" s="60">
        <f t="shared" si="40"/>
        <v>332047.90000000002</v>
      </c>
      <c r="J169" s="60">
        <f t="shared" si="40"/>
        <v>356570</v>
      </c>
      <c r="K169" s="60">
        <f t="shared" si="40"/>
        <v>361709.1</v>
      </c>
      <c r="L169" s="18"/>
      <c r="M169" s="18"/>
    </row>
    <row r="170" spans="1:13" x14ac:dyDescent="0.2">
      <c r="A170" s="86" t="s">
        <v>14</v>
      </c>
      <c r="B170" s="59" t="s">
        <v>1</v>
      </c>
      <c r="C170" s="60">
        <v>119.4</v>
      </c>
      <c r="D170" s="60">
        <f>D169/C169*100</f>
        <v>76.383545056286053</v>
      </c>
      <c r="E170" s="60">
        <f>E169/D169*100</f>
        <v>112.93467301599036</v>
      </c>
      <c r="F170" s="60">
        <f>F169/E169*100</f>
        <v>109.56164186290754</v>
      </c>
      <c r="G170" s="60">
        <f>G169/E169*100</f>
        <v>110.51874791806978</v>
      </c>
      <c r="H170" s="60">
        <f>H169/F169*100</f>
        <v>108.86778105160577</v>
      </c>
      <c r="I170" s="60">
        <f>I169/G169*100</f>
        <v>109.2585572975175</v>
      </c>
      <c r="J170" s="60">
        <f>J169/H169*100</f>
        <v>108.71202304913186</v>
      </c>
      <c r="K170" s="60">
        <f>K169/I169*100</f>
        <v>108.93280758589347</v>
      </c>
      <c r="L170" s="20"/>
      <c r="M170" s="20"/>
    </row>
    <row r="171" spans="1:13" ht="38.25" x14ac:dyDescent="0.2">
      <c r="A171" s="58" t="s">
        <v>57</v>
      </c>
      <c r="B171" s="93" t="s">
        <v>12</v>
      </c>
      <c r="C171" s="66">
        <f t="shared" ref="C171:K171" si="41">SUM(C173:C174)</f>
        <v>307380.40000000002</v>
      </c>
      <c r="D171" s="66">
        <f t="shared" si="41"/>
        <v>233336.9</v>
      </c>
      <c r="E171" s="66">
        <f t="shared" si="41"/>
        <v>264100</v>
      </c>
      <c r="F171" s="66">
        <f t="shared" si="41"/>
        <v>289700</v>
      </c>
      <c r="G171" s="66">
        <f t="shared" si="41"/>
        <v>292320</v>
      </c>
      <c r="H171" s="66">
        <f t="shared" si="41"/>
        <v>315800</v>
      </c>
      <c r="I171" s="66">
        <f t="shared" si="41"/>
        <v>319820</v>
      </c>
      <c r="J171" s="66">
        <f t="shared" si="41"/>
        <v>343700</v>
      </c>
      <c r="K171" s="66">
        <f t="shared" si="41"/>
        <v>348800</v>
      </c>
      <c r="L171" s="18"/>
      <c r="M171" s="18"/>
    </row>
    <row r="172" spans="1:13" x14ac:dyDescent="0.2">
      <c r="A172" s="86" t="s">
        <v>14</v>
      </c>
      <c r="B172" s="59" t="s">
        <v>1</v>
      </c>
      <c r="C172" s="60">
        <v>123.4</v>
      </c>
      <c r="D172" s="60">
        <f>D171/C171*100</f>
        <v>75.911443930712551</v>
      </c>
      <c r="E172" s="60">
        <f>E171/D171*100</f>
        <v>113.18398418767029</v>
      </c>
      <c r="F172" s="60">
        <f>F171/E171*100</f>
        <v>109.69329799318439</v>
      </c>
      <c r="G172" s="60">
        <f>G171/E171*100</f>
        <v>110.68534645967436</v>
      </c>
      <c r="H172" s="60">
        <f>H171/F171*100</f>
        <v>109.00931998619261</v>
      </c>
      <c r="I172" s="60">
        <f>I171/G171*100</f>
        <v>109.40749863163657</v>
      </c>
      <c r="J172" s="60">
        <f>J171/H171*100</f>
        <v>108.83470550981633</v>
      </c>
      <c r="K172" s="60">
        <f>K171/I171*100</f>
        <v>109.06134700769184</v>
      </c>
      <c r="L172" s="20"/>
      <c r="M172" s="20"/>
    </row>
    <row r="173" spans="1:13" x14ac:dyDescent="0.2">
      <c r="A173" s="98" t="s">
        <v>82</v>
      </c>
      <c r="B173" s="59" t="s">
        <v>12</v>
      </c>
      <c r="C173" s="65">
        <v>213918.4</v>
      </c>
      <c r="D173" s="65">
        <v>158607.29999999999</v>
      </c>
      <c r="E173" s="65">
        <v>183600</v>
      </c>
      <c r="F173" s="65">
        <v>204500</v>
      </c>
      <c r="G173" s="65">
        <v>205920</v>
      </c>
      <c r="H173" s="65">
        <v>227500</v>
      </c>
      <c r="I173" s="65">
        <v>229320</v>
      </c>
      <c r="J173" s="65">
        <v>251200</v>
      </c>
      <c r="K173" s="65">
        <v>253800</v>
      </c>
      <c r="L173" s="18"/>
      <c r="M173" s="18"/>
    </row>
    <row r="174" spans="1:13" x14ac:dyDescent="0.2">
      <c r="A174" s="98" t="s">
        <v>123</v>
      </c>
      <c r="B174" s="59" t="s">
        <v>12</v>
      </c>
      <c r="C174" s="65">
        <v>93462</v>
      </c>
      <c r="D174" s="65">
        <v>74729.600000000006</v>
      </c>
      <c r="E174" s="65">
        <v>80500</v>
      </c>
      <c r="F174" s="65">
        <v>85200</v>
      </c>
      <c r="G174" s="65">
        <v>86400</v>
      </c>
      <c r="H174" s="65">
        <v>88300</v>
      </c>
      <c r="I174" s="65">
        <v>90500</v>
      </c>
      <c r="J174" s="65">
        <v>92500</v>
      </c>
      <c r="K174" s="65">
        <v>95000</v>
      </c>
      <c r="L174" s="18"/>
      <c r="M174" s="18"/>
    </row>
    <row r="175" spans="1:13" x14ac:dyDescent="0.2">
      <c r="A175" s="58" t="s">
        <v>56</v>
      </c>
      <c r="B175" s="59" t="s">
        <v>12</v>
      </c>
      <c r="C175" s="65">
        <f>SUM(C177:C178)</f>
        <v>11393.1</v>
      </c>
      <c r="D175" s="65">
        <f>SUM(D177:D178)</f>
        <v>10153.6</v>
      </c>
      <c r="E175" s="65">
        <f t="shared" ref="E175:K175" si="42">SUM(E177:E178)</f>
        <v>10885.2</v>
      </c>
      <c r="F175" s="65">
        <f t="shared" si="42"/>
        <v>11578.3</v>
      </c>
      <c r="G175" s="65">
        <f t="shared" si="42"/>
        <v>11590.2</v>
      </c>
      <c r="H175" s="65">
        <f t="shared" si="42"/>
        <v>12195</v>
      </c>
      <c r="I175" s="65">
        <f t="shared" si="42"/>
        <v>12227.9</v>
      </c>
      <c r="J175" s="65">
        <f t="shared" si="42"/>
        <v>12870</v>
      </c>
      <c r="K175" s="65">
        <f t="shared" si="42"/>
        <v>12909.1</v>
      </c>
      <c r="L175" s="18"/>
      <c r="M175" s="18"/>
    </row>
    <row r="176" spans="1:13" x14ac:dyDescent="0.2">
      <c r="A176" s="86" t="s">
        <v>14</v>
      </c>
      <c r="B176" s="59" t="s">
        <v>1</v>
      </c>
      <c r="C176" s="60">
        <v>100</v>
      </c>
      <c r="D176" s="60">
        <f>D175/C175*100</f>
        <v>89.120608087351116</v>
      </c>
      <c r="E176" s="60">
        <f>E175/D175*100</f>
        <v>107.20532618972582</v>
      </c>
      <c r="F176" s="60">
        <f>F175/E175*100</f>
        <v>106.36736118766765</v>
      </c>
      <c r="G176" s="60">
        <f>G175/E175*100</f>
        <v>106.47668393782384</v>
      </c>
      <c r="H176" s="60">
        <f>H175/F175*100</f>
        <v>105.32634324555418</v>
      </c>
      <c r="I176" s="60">
        <f>I175/G175*100</f>
        <v>105.50206208693551</v>
      </c>
      <c r="J176" s="60">
        <f>J175/H175*100</f>
        <v>105.53505535055349</v>
      </c>
      <c r="K176" s="60">
        <f>K175/I175*100</f>
        <v>105.57086662468618</v>
      </c>
      <c r="L176" s="20"/>
      <c r="M176" s="20"/>
    </row>
    <row r="177" spans="1:13" ht="25.5" x14ac:dyDescent="0.2">
      <c r="A177" s="97" t="s">
        <v>128</v>
      </c>
      <c r="B177" s="59" t="s">
        <v>12</v>
      </c>
      <c r="C177" s="65">
        <v>5205</v>
      </c>
      <c r="D177" s="65">
        <v>4716</v>
      </c>
      <c r="E177" s="65">
        <v>4980</v>
      </c>
      <c r="F177" s="65">
        <v>5240</v>
      </c>
      <c r="G177" s="65">
        <v>5248</v>
      </c>
      <c r="H177" s="65">
        <v>5390</v>
      </c>
      <c r="I177" s="65">
        <v>5410</v>
      </c>
      <c r="J177" s="65">
        <v>5550</v>
      </c>
      <c r="K177" s="65">
        <v>5573</v>
      </c>
      <c r="L177" s="20"/>
      <c r="M177" s="20"/>
    </row>
    <row r="178" spans="1:13" x14ac:dyDescent="0.2">
      <c r="A178" s="97" t="s">
        <v>55</v>
      </c>
      <c r="B178" s="59" t="s">
        <v>12</v>
      </c>
      <c r="C178" s="65">
        <v>6188.1</v>
      </c>
      <c r="D178" s="65">
        <v>5437.6</v>
      </c>
      <c r="E178" s="65">
        <v>5905.2</v>
      </c>
      <c r="F178" s="65">
        <v>6338.3</v>
      </c>
      <c r="G178" s="65">
        <v>6342.2</v>
      </c>
      <c r="H178" s="65">
        <v>6805</v>
      </c>
      <c r="I178" s="65">
        <v>6817.9</v>
      </c>
      <c r="J178" s="65">
        <v>7320</v>
      </c>
      <c r="K178" s="65">
        <v>7336.1</v>
      </c>
      <c r="L178" s="20"/>
      <c r="M178" s="20"/>
    </row>
    <row r="179" spans="1:13" ht="27" x14ac:dyDescent="0.2">
      <c r="A179" s="96" t="s">
        <v>36</v>
      </c>
      <c r="B179" s="59" t="s">
        <v>12</v>
      </c>
      <c r="C179" s="60">
        <f t="shared" ref="C179:K179" si="43">C181+C183</f>
        <v>5942.3</v>
      </c>
      <c r="D179" s="60">
        <f t="shared" si="43"/>
        <v>5692.2</v>
      </c>
      <c r="E179" s="60">
        <f t="shared" si="43"/>
        <v>6141.8</v>
      </c>
      <c r="F179" s="60">
        <f t="shared" si="43"/>
        <v>6590.1</v>
      </c>
      <c r="G179" s="60">
        <f t="shared" si="43"/>
        <v>6596.2</v>
      </c>
      <c r="H179" s="60">
        <f t="shared" si="43"/>
        <v>7077.7</v>
      </c>
      <c r="I179" s="60">
        <f t="shared" si="43"/>
        <v>7090.9</v>
      </c>
      <c r="J179" s="60">
        <f t="shared" si="43"/>
        <v>7608.5</v>
      </c>
      <c r="K179" s="60">
        <f t="shared" si="43"/>
        <v>7629.8</v>
      </c>
      <c r="L179" s="18"/>
      <c r="M179" s="18"/>
    </row>
    <row r="180" spans="1:13" x14ac:dyDescent="0.2">
      <c r="A180" s="86" t="s">
        <v>14</v>
      </c>
      <c r="B180" s="59" t="s">
        <v>1</v>
      </c>
      <c r="C180" s="60">
        <v>100</v>
      </c>
      <c r="D180" s="60">
        <f>D179/C179*100</f>
        <v>95.791191962708027</v>
      </c>
      <c r="E180" s="60">
        <f>E179/D179*100</f>
        <v>107.89852780998561</v>
      </c>
      <c r="F180" s="60">
        <f>F179/E179*100</f>
        <v>107.29916311179133</v>
      </c>
      <c r="G180" s="60">
        <f>G179/F179*100</f>
        <v>100.09256308705481</v>
      </c>
      <c r="H180" s="60">
        <f>H179/F179*100</f>
        <v>107.39897725375943</v>
      </c>
      <c r="I180" s="60">
        <f>I179/G179*100</f>
        <v>107.49977259634336</v>
      </c>
      <c r="J180" s="60">
        <f>J179/H179*100</f>
        <v>107.49961145569888</v>
      </c>
      <c r="K180" s="60">
        <f>K179/I179*100</f>
        <v>107.59988153830969</v>
      </c>
      <c r="L180" s="18"/>
      <c r="M180" s="18"/>
    </row>
    <row r="181" spans="1:13" ht="38.25" x14ac:dyDescent="0.2">
      <c r="A181" s="58" t="s">
        <v>57</v>
      </c>
      <c r="B181" s="59" t="s">
        <v>12</v>
      </c>
      <c r="C181" s="60">
        <v>0</v>
      </c>
      <c r="D181" s="60">
        <v>0</v>
      </c>
      <c r="E181" s="60">
        <v>0</v>
      </c>
      <c r="F181" s="60">
        <v>0</v>
      </c>
      <c r="G181" s="60">
        <v>0</v>
      </c>
      <c r="H181" s="60">
        <v>0</v>
      </c>
      <c r="I181" s="60">
        <v>0</v>
      </c>
      <c r="J181" s="60">
        <v>0</v>
      </c>
      <c r="K181" s="60">
        <v>0</v>
      </c>
      <c r="L181" s="18"/>
      <c r="M181" s="18"/>
    </row>
    <row r="182" spans="1:13" x14ac:dyDescent="0.2">
      <c r="A182" s="86" t="s">
        <v>14</v>
      </c>
      <c r="B182" s="59" t="s">
        <v>1</v>
      </c>
      <c r="C182" s="60">
        <v>100</v>
      </c>
      <c r="D182" s="60">
        <v>100</v>
      </c>
      <c r="E182" s="60">
        <v>100</v>
      </c>
      <c r="F182" s="60">
        <v>100</v>
      </c>
      <c r="G182" s="60">
        <v>100</v>
      </c>
      <c r="H182" s="60">
        <v>100</v>
      </c>
      <c r="I182" s="60">
        <v>100</v>
      </c>
      <c r="J182" s="60">
        <v>100</v>
      </c>
      <c r="K182" s="60">
        <v>100</v>
      </c>
      <c r="L182" s="20"/>
      <c r="M182" s="20"/>
    </row>
    <row r="183" spans="1:13" x14ac:dyDescent="0.2">
      <c r="A183" s="58" t="s">
        <v>56</v>
      </c>
      <c r="B183" s="59" t="s">
        <v>12</v>
      </c>
      <c r="C183" s="103">
        <v>5942.3</v>
      </c>
      <c r="D183" s="103">
        <v>5692.2</v>
      </c>
      <c r="E183" s="103">
        <v>6141.8</v>
      </c>
      <c r="F183" s="103">
        <v>6590.1</v>
      </c>
      <c r="G183" s="103">
        <v>6596.2</v>
      </c>
      <c r="H183" s="103">
        <v>7077.7</v>
      </c>
      <c r="I183" s="103">
        <v>7090.9</v>
      </c>
      <c r="J183" s="103">
        <v>7608.5</v>
      </c>
      <c r="K183" s="103">
        <v>7629.8</v>
      </c>
      <c r="L183" s="18"/>
      <c r="M183" s="18"/>
    </row>
    <row r="184" spans="1:13" x14ac:dyDescent="0.2">
      <c r="A184" s="86" t="s">
        <v>14</v>
      </c>
      <c r="B184" s="59" t="s">
        <v>1</v>
      </c>
      <c r="C184" s="60">
        <v>100</v>
      </c>
      <c r="D184" s="60">
        <f>D183/C183*100</f>
        <v>95.791191962708027</v>
      </c>
      <c r="E184" s="60">
        <f>E183/D183*100</f>
        <v>107.89852780998561</v>
      </c>
      <c r="F184" s="60">
        <f>F183/E183*100</f>
        <v>107.29916311179133</v>
      </c>
      <c r="G184" s="60">
        <f>G183/E183*100</f>
        <v>107.3984825295516</v>
      </c>
      <c r="H184" s="60">
        <f>H183/F183*100</f>
        <v>107.39897725375943</v>
      </c>
      <c r="I184" s="60">
        <f>I183/G183*100</f>
        <v>107.49977259634336</v>
      </c>
      <c r="J184" s="60">
        <f>J183/H183*100</f>
        <v>107.49961145569888</v>
      </c>
      <c r="K184" s="60">
        <f>K183/I183*100</f>
        <v>107.59988153830969</v>
      </c>
      <c r="L184" s="20"/>
      <c r="M184" s="20"/>
    </row>
    <row r="185" spans="1:13" ht="13.5" x14ac:dyDescent="0.2">
      <c r="A185" s="96" t="s">
        <v>37</v>
      </c>
      <c r="B185" s="59" t="s">
        <v>12</v>
      </c>
      <c r="C185" s="60">
        <f t="shared" ref="C185:K185" si="44">C187+C189</f>
        <v>66910.600000000006</v>
      </c>
      <c r="D185" s="60">
        <f t="shared" si="44"/>
        <v>59909.8</v>
      </c>
      <c r="E185" s="60">
        <f t="shared" si="44"/>
        <v>65125</v>
      </c>
      <c r="F185" s="60">
        <f t="shared" si="44"/>
        <v>70040.2</v>
      </c>
      <c r="G185" s="60">
        <f t="shared" si="44"/>
        <v>70086.5</v>
      </c>
      <c r="H185" s="60">
        <f t="shared" si="44"/>
        <v>75250</v>
      </c>
      <c r="I185" s="60">
        <f t="shared" si="44"/>
        <v>75412.899999999994</v>
      </c>
      <c r="J185" s="60">
        <f t="shared" si="44"/>
        <v>80700</v>
      </c>
      <c r="K185" s="60">
        <f t="shared" si="44"/>
        <v>80907.5</v>
      </c>
      <c r="L185" s="18"/>
      <c r="M185" s="18"/>
    </row>
    <row r="186" spans="1:13" x14ac:dyDescent="0.2">
      <c r="A186" s="86" t="s">
        <v>14</v>
      </c>
      <c r="B186" s="59" t="s">
        <v>1</v>
      </c>
      <c r="C186" s="60">
        <v>101.5</v>
      </c>
      <c r="D186" s="60">
        <f>D185/C185*100</f>
        <v>89.537083810337975</v>
      </c>
      <c r="E186" s="60">
        <f>E185/D185*100</f>
        <v>108.70508664692586</v>
      </c>
      <c r="F186" s="60">
        <f>F185/E185*100</f>
        <v>107.54733205374281</v>
      </c>
      <c r="G186" s="60">
        <f>G185/E185*100</f>
        <v>107.61842610364683</v>
      </c>
      <c r="H186" s="60">
        <f>H185/F185*100</f>
        <v>107.43829971930406</v>
      </c>
      <c r="I186" s="60">
        <f>I185/G185*100</f>
        <v>107.59975173535558</v>
      </c>
      <c r="J186" s="60">
        <f>J185/H185*100</f>
        <v>107.24252491694352</v>
      </c>
      <c r="K186" s="60">
        <f>K185/I185*100</f>
        <v>107.28602135708879</v>
      </c>
      <c r="L186" s="20"/>
      <c r="M186" s="20"/>
    </row>
    <row r="187" spans="1:13" ht="38.25" x14ac:dyDescent="0.2">
      <c r="A187" s="58" t="s">
        <v>57</v>
      </c>
      <c r="B187" s="59" t="s">
        <v>12</v>
      </c>
      <c r="C187" s="60">
        <v>0</v>
      </c>
      <c r="D187" s="60">
        <v>0</v>
      </c>
      <c r="E187" s="60">
        <v>0</v>
      </c>
      <c r="F187" s="60">
        <v>0</v>
      </c>
      <c r="G187" s="60">
        <v>0</v>
      </c>
      <c r="H187" s="60">
        <v>0</v>
      </c>
      <c r="I187" s="60">
        <v>0</v>
      </c>
      <c r="J187" s="60">
        <v>0</v>
      </c>
      <c r="K187" s="60">
        <v>0</v>
      </c>
      <c r="L187" s="18"/>
      <c r="M187" s="18"/>
    </row>
    <row r="188" spans="1:13" x14ac:dyDescent="0.2">
      <c r="A188" s="86" t="s">
        <v>14</v>
      </c>
      <c r="B188" s="59" t="s">
        <v>1</v>
      </c>
      <c r="C188" s="60">
        <v>100</v>
      </c>
      <c r="D188" s="60">
        <v>100</v>
      </c>
      <c r="E188" s="60">
        <v>100</v>
      </c>
      <c r="F188" s="60">
        <v>100</v>
      </c>
      <c r="G188" s="60">
        <v>100</v>
      </c>
      <c r="H188" s="60">
        <v>100</v>
      </c>
      <c r="I188" s="60">
        <v>100</v>
      </c>
      <c r="J188" s="60">
        <v>100</v>
      </c>
      <c r="K188" s="60">
        <v>100</v>
      </c>
      <c r="L188" s="20"/>
      <c r="M188" s="20"/>
    </row>
    <row r="189" spans="1:13" x14ac:dyDescent="0.2">
      <c r="A189" s="58" t="s">
        <v>56</v>
      </c>
      <c r="B189" s="59" t="s">
        <v>12</v>
      </c>
      <c r="C189" s="65">
        <f>SUM(C191:C192)</f>
        <v>66910.600000000006</v>
      </c>
      <c r="D189" s="65">
        <f t="shared" ref="D189:K189" si="45">SUM(D191:D192)</f>
        <v>59909.8</v>
      </c>
      <c r="E189" s="65">
        <f t="shared" si="45"/>
        <v>65125</v>
      </c>
      <c r="F189" s="65">
        <f t="shared" si="45"/>
        <v>70040.2</v>
      </c>
      <c r="G189" s="65">
        <f t="shared" si="45"/>
        <v>70086.5</v>
      </c>
      <c r="H189" s="65">
        <f t="shared" si="45"/>
        <v>75250</v>
      </c>
      <c r="I189" s="65">
        <f t="shared" si="45"/>
        <v>75412.899999999994</v>
      </c>
      <c r="J189" s="65">
        <f t="shared" si="45"/>
        <v>80700</v>
      </c>
      <c r="K189" s="65">
        <f t="shared" si="45"/>
        <v>80907.5</v>
      </c>
      <c r="L189" s="18"/>
      <c r="M189" s="18"/>
    </row>
    <row r="190" spans="1:13" x14ac:dyDescent="0.2">
      <c r="A190" s="86" t="s">
        <v>14</v>
      </c>
      <c r="B190" s="59" t="s">
        <v>1</v>
      </c>
      <c r="C190" s="60">
        <v>100</v>
      </c>
      <c r="D190" s="60">
        <f>D189/C189*100</f>
        <v>89.537083810337975</v>
      </c>
      <c r="E190" s="60">
        <f>E189/D189*100</f>
        <v>108.70508664692586</v>
      </c>
      <c r="F190" s="60">
        <f>F189/E189*100</f>
        <v>107.54733205374281</v>
      </c>
      <c r="G190" s="60">
        <f>G189/E189*100</f>
        <v>107.61842610364683</v>
      </c>
      <c r="H190" s="60">
        <f>H189/F189*100</f>
        <v>107.43829971930406</v>
      </c>
      <c r="I190" s="60">
        <f>I189/G189*100</f>
        <v>107.59975173535558</v>
      </c>
      <c r="J190" s="60">
        <f>J189/H189*100</f>
        <v>107.24252491694352</v>
      </c>
      <c r="K190" s="60">
        <f>K189/I189*100</f>
        <v>107.28602135708879</v>
      </c>
      <c r="L190" s="20"/>
      <c r="M190" s="20"/>
    </row>
    <row r="191" spans="1:13" x14ac:dyDescent="0.2">
      <c r="A191" s="97" t="s">
        <v>156</v>
      </c>
      <c r="B191" s="59" t="s">
        <v>12</v>
      </c>
      <c r="C191" s="65">
        <v>22743</v>
      </c>
      <c r="D191" s="65">
        <v>22009</v>
      </c>
      <c r="E191" s="65">
        <v>24116.400000000001</v>
      </c>
      <c r="F191" s="65">
        <v>26810</v>
      </c>
      <c r="G191" s="65">
        <v>26822.400000000001</v>
      </c>
      <c r="H191" s="65">
        <v>29850</v>
      </c>
      <c r="I191" s="65">
        <v>29904</v>
      </c>
      <c r="J191" s="65">
        <v>32900</v>
      </c>
      <c r="K191" s="65">
        <v>32940</v>
      </c>
      <c r="L191" s="20"/>
      <c r="M191" s="20"/>
    </row>
    <row r="192" spans="1:13" x14ac:dyDescent="0.2">
      <c r="A192" s="97" t="s">
        <v>55</v>
      </c>
      <c r="B192" s="59" t="s">
        <v>12</v>
      </c>
      <c r="C192" s="65">
        <v>44167.6</v>
      </c>
      <c r="D192" s="65">
        <v>37900.800000000003</v>
      </c>
      <c r="E192" s="65">
        <v>41008.6</v>
      </c>
      <c r="F192" s="65">
        <v>43230.2</v>
      </c>
      <c r="G192" s="65">
        <v>43264.1</v>
      </c>
      <c r="H192" s="65">
        <v>45400</v>
      </c>
      <c r="I192" s="65">
        <v>45508.9</v>
      </c>
      <c r="J192" s="65">
        <v>47800</v>
      </c>
      <c r="K192" s="65">
        <v>47967.5</v>
      </c>
      <c r="L192" s="20"/>
      <c r="M192" s="20"/>
    </row>
    <row r="193" spans="1:18" ht="13.5" x14ac:dyDescent="0.2">
      <c r="A193" s="96" t="s">
        <v>38</v>
      </c>
      <c r="B193" s="59" t="s">
        <v>12</v>
      </c>
      <c r="C193" s="60">
        <f t="shared" ref="C193:K193" si="46">C195+C197</f>
        <v>872.3</v>
      </c>
      <c r="D193" s="60">
        <f t="shared" si="46"/>
        <v>530.20000000000005</v>
      </c>
      <c r="E193" s="60">
        <f t="shared" si="46"/>
        <v>542.29999999999995</v>
      </c>
      <c r="F193" s="60">
        <f t="shared" si="46"/>
        <v>581.79999999999995</v>
      </c>
      <c r="G193" s="60">
        <f t="shared" si="46"/>
        <v>582.4</v>
      </c>
      <c r="H193" s="60">
        <f t="shared" si="46"/>
        <v>624.79999999999995</v>
      </c>
      <c r="I193" s="60">
        <f t="shared" si="46"/>
        <v>626.1</v>
      </c>
      <c r="J193" s="60">
        <f t="shared" si="46"/>
        <v>671.6</v>
      </c>
      <c r="K193" s="60">
        <f t="shared" si="46"/>
        <v>673.6</v>
      </c>
      <c r="L193" s="18"/>
      <c r="M193" s="18"/>
    </row>
    <row r="194" spans="1:18" x14ac:dyDescent="0.2">
      <c r="A194" s="86" t="s">
        <v>14</v>
      </c>
      <c r="B194" s="59" t="s">
        <v>1</v>
      </c>
      <c r="C194" s="60">
        <v>118.5</v>
      </c>
      <c r="D194" s="60">
        <f>D193/C193*100</f>
        <v>60.781841109709966</v>
      </c>
      <c r="E194" s="60">
        <f>E193/D193*100</f>
        <v>102.28215767634853</v>
      </c>
      <c r="F194" s="60">
        <f>F193/E193*100</f>
        <v>107.2837912594505</v>
      </c>
      <c r="G194" s="60">
        <f>G193/F193*100</f>
        <v>100.10312822275695</v>
      </c>
      <c r="H194" s="60">
        <f>H193/F193*100</f>
        <v>107.39085596424889</v>
      </c>
      <c r="I194" s="60">
        <f>I193/G193*100</f>
        <v>107.50343406593407</v>
      </c>
      <c r="J194" s="60">
        <f>J193/H193*100</f>
        <v>107.49039692701665</v>
      </c>
      <c r="K194" s="60">
        <f>K193/I193*100</f>
        <v>107.58664750039929</v>
      </c>
      <c r="L194" s="18"/>
      <c r="M194" s="18"/>
    </row>
    <row r="195" spans="1:18" ht="38.25" x14ac:dyDescent="0.2">
      <c r="A195" s="58" t="s">
        <v>57</v>
      </c>
      <c r="B195" s="59" t="s">
        <v>12</v>
      </c>
      <c r="C195" s="60">
        <v>0</v>
      </c>
      <c r="D195" s="60">
        <v>0</v>
      </c>
      <c r="E195" s="60">
        <v>0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  <c r="K195" s="60">
        <v>0</v>
      </c>
      <c r="L195" s="18"/>
      <c r="M195" s="18"/>
    </row>
    <row r="196" spans="1:18" x14ac:dyDescent="0.2">
      <c r="A196" s="86" t="s">
        <v>14</v>
      </c>
      <c r="B196" s="59" t="s">
        <v>1</v>
      </c>
      <c r="C196" s="60">
        <v>100</v>
      </c>
      <c r="D196" s="60">
        <v>100</v>
      </c>
      <c r="E196" s="60">
        <v>100</v>
      </c>
      <c r="F196" s="60">
        <v>100</v>
      </c>
      <c r="G196" s="60">
        <v>100</v>
      </c>
      <c r="H196" s="60">
        <v>100</v>
      </c>
      <c r="I196" s="60">
        <v>100</v>
      </c>
      <c r="J196" s="60">
        <v>100</v>
      </c>
      <c r="K196" s="60">
        <v>100</v>
      </c>
      <c r="L196" s="20"/>
      <c r="M196" s="20"/>
    </row>
    <row r="197" spans="1:18" x14ac:dyDescent="0.2">
      <c r="A197" s="58" t="s">
        <v>56</v>
      </c>
      <c r="B197" s="59" t="s">
        <v>12</v>
      </c>
      <c r="C197" s="103">
        <v>872.3</v>
      </c>
      <c r="D197" s="103">
        <v>530.20000000000005</v>
      </c>
      <c r="E197" s="103">
        <v>542.29999999999995</v>
      </c>
      <c r="F197" s="103">
        <v>581.79999999999995</v>
      </c>
      <c r="G197" s="103">
        <v>582.4</v>
      </c>
      <c r="H197" s="103">
        <v>624.79999999999995</v>
      </c>
      <c r="I197" s="103">
        <v>626.1</v>
      </c>
      <c r="J197" s="103">
        <v>671.6</v>
      </c>
      <c r="K197" s="103">
        <v>673.6</v>
      </c>
      <c r="L197" s="18"/>
      <c r="M197" s="18"/>
    </row>
    <row r="198" spans="1:18" x14ac:dyDescent="0.2">
      <c r="A198" s="86" t="s">
        <v>14</v>
      </c>
      <c r="B198" s="59" t="s">
        <v>1</v>
      </c>
      <c r="C198" s="60">
        <v>118.5</v>
      </c>
      <c r="D198" s="60">
        <f>D197/C197*100</f>
        <v>60.781841109709966</v>
      </c>
      <c r="E198" s="60">
        <f>E197/D197*100</f>
        <v>102.28215767634853</v>
      </c>
      <c r="F198" s="60">
        <f>F197/E197*100</f>
        <v>107.2837912594505</v>
      </c>
      <c r="G198" s="60">
        <f>G197/E197*100</f>
        <v>107.39443112668266</v>
      </c>
      <c r="H198" s="60">
        <f>H197/F197*100</f>
        <v>107.39085596424889</v>
      </c>
      <c r="I198" s="60">
        <f>I197/G197*100</f>
        <v>107.50343406593407</v>
      </c>
      <c r="J198" s="60">
        <f>J197/H197*100</f>
        <v>107.49039692701665</v>
      </c>
      <c r="K198" s="60">
        <f>K197/I197*100</f>
        <v>107.58664750039929</v>
      </c>
      <c r="L198" s="20"/>
      <c r="M198" s="20"/>
    </row>
    <row r="199" spans="1:18" ht="27" x14ac:dyDescent="0.2">
      <c r="A199" s="96" t="s">
        <v>39</v>
      </c>
      <c r="B199" s="59" t="s">
        <v>12</v>
      </c>
      <c r="C199" s="60">
        <f t="shared" ref="C199:K199" si="47">C201+C203</f>
        <v>30393.1</v>
      </c>
      <c r="D199" s="60">
        <f t="shared" si="47"/>
        <v>29795.599999999999</v>
      </c>
      <c r="E199" s="60">
        <f t="shared" si="47"/>
        <v>32342.1</v>
      </c>
      <c r="F199" s="60">
        <f t="shared" si="47"/>
        <v>34601.300000000003</v>
      </c>
      <c r="G199" s="60">
        <f t="shared" si="47"/>
        <v>34633.599999999999</v>
      </c>
      <c r="H199" s="60">
        <f t="shared" si="47"/>
        <v>37094.800000000003</v>
      </c>
      <c r="I199" s="60">
        <f t="shared" si="47"/>
        <v>37169.700000000004</v>
      </c>
      <c r="J199" s="60">
        <f t="shared" si="47"/>
        <v>39787.4</v>
      </c>
      <c r="K199" s="60">
        <f t="shared" si="47"/>
        <v>39904.9</v>
      </c>
      <c r="L199" s="18"/>
      <c r="M199" s="18"/>
    </row>
    <row r="200" spans="1:18" x14ac:dyDescent="0.2">
      <c r="A200" s="86" t="s">
        <v>14</v>
      </c>
      <c r="B200" s="59" t="s">
        <v>1</v>
      </c>
      <c r="C200" s="60">
        <v>97.9</v>
      </c>
      <c r="D200" s="60">
        <f>D199/C199*100</f>
        <v>98.034093264589657</v>
      </c>
      <c r="E200" s="60">
        <f>E199/D199*100</f>
        <v>108.54656392218986</v>
      </c>
      <c r="F200" s="60">
        <f>F199/E199*100</f>
        <v>106.98532253626081</v>
      </c>
      <c r="G200" s="60">
        <f>G199/E199*100</f>
        <v>107.08519236536898</v>
      </c>
      <c r="H200" s="60">
        <f>H199/F199*100</f>
        <v>107.20637663902801</v>
      </c>
      <c r="I200" s="60">
        <f>I199/G199*100</f>
        <v>107.322657765869</v>
      </c>
      <c r="J200" s="60">
        <f>J199/H199*100</f>
        <v>107.25869933252099</v>
      </c>
      <c r="K200" s="60">
        <f>K199/I199*100</f>
        <v>107.35868193716924</v>
      </c>
      <c r="L200" s="20"/>
      <c r="M200" s="20"/>
    </row>
    <row r="201" spans="1:18" ht="38.25" x14ac:dyDescent="0.2">
      <c r="A201" s="58" t="s">
        <v>57</v>
      </c>
      <c r="B201" s="93" t="s">
        <v>12</v>
      </c>
      <c r="C201" s="66">
        <v>4920</v>
      </c>
      <c r="D201" s="66">
        <v>5010</v>
      </c>
      <c r="E201" s="66">
        <v>5350.6</v>
      </c>
      <c r="F201" s="66">
        <v>5639.5</v>
      </c>
      <c r="G201" s="66">
        <v>5644.8</v>
      </c>
      <c r="H201" s="66">
        <v>5960.9</v>
      </c>
      <c r="I201" s="66">
        <v>5977.8</v>
      </c>
      <c r="J201" s="66">
        <v>6318.5</v>
      </c>
      <c r="K201" s="66">
        <v>6342.4</v>
      </c>
      <c r="L201" s="18"/>
      <c r="M201" s="18"/>
    </row>
    <row r="202" spans="1:18" x14ac:dyDescent="0.2">
      <c r="A202" s="86" t="s">
        <v>14</v>
      </c>
      <c r="B202" s="59" t="s">
        <v>1</v>
      </c>
      <c r="C202" s="60">
        <v>99.9</v>
      </c>
      <c r="D202" s="60">
        <f>D201/C201*100</f>
        <v>101.82926829268293</v>
      </c>
      <c r="E202" s="60">
        <f>E201/D201*100</f>
        <v>106.79840319361278</v>
      </c>
      <c r="F202" s="60">
        <f>F201/E201*100</f>
        <v>105.39939446043434</v>
      </c>
      <c r="G202" s="60">
        <f>G201/E201*100</f>
        <v>105.49844877210033</v>
      </c>
      <c r="H202" s="60">
        <f>H201/F201*100</f>
        <v>105.69908679847504</v>
      </c>
      <c r="I202" s="60">
        <f>I201/G201*100</f>
        <v>105.89923469387755</v>
      </c>
      <c r="J202" s="60">
        <f>J201/H201*100</f>
        <v>105.99909409652906</v>
      </c>
      <c r="K202" s="60">
        <f>K201/I201*100</f>
        <v>106.09923383184447</v>
      </c>
      <c r="L202" s="20"/>
      <c r="M202" s="20"/>
    </row>
    <row r="203" spans="1:18" x14ac:dyDescent="0.2">
      <c r="A203" s="58" t="s">
        <v>56</v>
      </c>
      <c r="B203" s="59" t="s">
        <v>12</v>
      </c>
      <c r="C203" s="65">
        <v>25473.1</v>
      </c>
      <c r="D203" s="65">
        <v>24785.599999999999</v>
      </c>
      <c r="E203" s="65">
        <v>26991.5</v>
      </c>
      <c r="F203" s="65">
        <v>28961.8</v>
      </c>
      <c r="G203" s="65">
        <v>28988.799999999999</v>
      </c>
      <c r="H203" s="65">
        <v>31133.9</v>
      </c>
      <c r="I203" s="65">
        <v>31191.9</v>
      </c>
      <c r="J203" s="65">
        <v>33468.9</v>
      </c>
      <c r="K203" s="65">
        <v>33562.5</v>
      </c>
      <c r="L203" s="18"/>
      <c r="M203" s="18"/>
    </row>
    <row r="204" spans="1:18" x14ac:dyDescent="0.2">
      <c r="A204" s="86" t="s">
        <v>14</v>
      </c>
      <c r="B204" s="59" t="s">
        <v>1</v>
      </c>
      <c r="C204" s="60">
        <v>104.7</v>
      </c>
      <c r="D204" s="60">
        <f>D203/C203*100</f>
        <v>97.301074466790453</v>
      </c>
      <c r="E204" s="60">
        <f>E203/D203*100</f>
        <v>108.89992576334646</v>
      </c>
      <c r="F204" s="60">
        <f>F203/E203*100</f>
        <v>107.2997054628309</v>
      </c>
      <c r="G204" s="60">
        <f>G203/E203*100</f>
        <v>107.39973695422633</v>
      </c>
      <c r="H204" s="60">
        <f>H203/F203*100</f>
        <v>107.49987915115773</v>
      </c>
      <c r="I204" s="60">
        <f>I203/G203*100</f>
        <v>107.59983165912352</v>
      </c>
      <c r="J204" s="60">
        <f>J203/H203*100</f>
        <v>107.49986349284863</v>
      </c>
      <c r="K204" s="60">
        <f>K203/I203*100</f>
        <v>107.60005001298414</v>
      </c>
      <c r="L204" s="20"/>
      <c r="M204" s="20"/>
    </row>
    <row r="205" spans="1:18" ht="51" x14ac:dyDescent="0.2">
      <c r="A205" s="88" t="s">
        <v>40</v>
      </c>
      <c r="B205" s="93" t="s">
        <v>12</v>
      </c>
      <c r="C205" s="66">
        <f t="shared" ref="C205:K205" si="48">C207+C216</f>
        <v>749170.72</v>
      </c>
      <c r="D205" s="66">
        <f t="shared" si="48"/>
        <v>826620.13</v>
      </c>
      <c r="E205" s="66">
        <f t="shared" si="48"/>
        <v>912598.04999999993</v>
      </c>
      <c r="F205" s="66">
        <f t="shared" si="48"/>
        <v>965991.9</v>
      </c>
      <c r="G205" s="66">
        <f t="shared" si="48"/>
        <v>967010.08</v>
      </c>
      <c r="H205" s="66">
        <f t="shared" si="48"/>
        <v>1023952.5000000001</v>
      </c>
      <c r="I205" s="66">
        <f t="shared" si="48"/>
        <v>1027531.59</v>
      </c>
      <c r="J205" s="66">
        <f t="shared" si="48"/>
        <v>1089191.2</v>
      </c>
      <c r="K205" s="66">
        <f t="shared" si="48"/>
        <v>1094409.2199999997</v>
      </c>
      <c r="L205" s="18"/>
      <c r="M205" s="18"/>
    </row>
    <row r="206" spans="1:18" x14ac:dyDescent="0.2">
      <c r="A206" s="58" t="s">
        <v>14</v>
      </c>
      <c r="B206" s="59" t="s">
        <v>1</v>
      </c>
      <c r="C206" s="60">
        <v>105.2</v>
      </c>
      <c r="D206" s="60">
        <f>D205/C205*100</f>
        <v>110.33801881632535</v>
      </c>
      <c r="E206" s="60">
        <f t="shared" ref="E206:F206" si="49">E205/D205*100</f>
        <v>110.40114036419607</v>
      </c>
      <c r="F206" s="60">
        <f t="shared" si="49"/>
        <v>105.85075214657758</v>
      </c>
      <c r="G206" s="60">
        <f>G205/E205*100</f>
        <v>105.96232152808129</v>
      </c>
      <c r="H206" s="60">
        <f>H205/F205*100</f>
        <v>106.00011242330294</v>
      </c>
      <c r="I206" s="60">
        <f>I205/G205*100</f>
        <v>106.25862245406998</v>
      </c>
      <c r="J206" s="60">
        <f>J205/H205*100</f>
        <v>106.37126233882918</v>
      </c>
      <c r="K206" s="60">
        <f>K205/I205*100</f>
        <v>106.50857167320763</v>
      </c>
      <c r="L206" s="18"/>
      <c r="M206" s="18"/>
    </row>
    <row r="207" spans="1:18" ht="38.25" x14ac:dyDescent="0.2">
      <c r="A207" s="58" t="s">
        <v>57</v>
      </c>
      <c r="B207" s="59" t="s">
        <v>12</v>
      </c>
      <c r="C207" s="65">
        <f t="shared" ref="C207:K207" si="50">SUM(C209:C215)</f>
        <v>741750.72</v>
      </c>
      <c r="D207" s="65">
        <f t="shared" si="50"/>
        <v>819640.53</v>
      </c>
      <c r="E207" s="65">
        <f t="shared" si="50"/>
        <v>904520.45</v>
      </c>
      <c r="F207" s="65">
        <f t="shared" si="50"/>
        <v>957260.1</v>
      </c>
      <c r="G207" s="65">
        <f t="shared" si="50"/>
        <v>958270.17999999993</v>
      </c>
      <c r="H207" s="65">
        <f t="shared" si="50"/>
        <v>1014574.6000000001</v>
      </c>
      <c r="I207" s="65">
        <f t="shared" si="50"/>
        <v>1018136.19</v>
      </c>
      <c r="J207" s="65">
        <f t="shared" si="50"/>
        <v>1079100</v>
      </c>
      <c r="K207" s="65">
        <f t="shared" si="50"/>
        <v>1084279.8199999998</v>
      </c>
      <c r="L207" s="27"/>
      <c r="M207" s="27"/>
      <c r="N207" s="27"/>
      <c r="O207" s="27"/>
      <c r="P207" s="27"/>
      <c r="Q207" s="27"/>
      <c r="R207" s="27"/>
    </row>
    <row r="208" spans="1:18" x14ac:dyDescent="0.2">
      <c r="A208" s="86" t="s">
        <v>14</v>
      </c>
      <c r="B208" s="59" t="s">
        <v>1</v>
      </c>
      <c r="C208" s="60">
        <v>100</v>
      </c>
      <c r="D208" s="60">
        <f>D207/C207*100</f>
        <v>110.50080679395904</v>
      </c>
      <c r="E208" s="60">
        <f>E207/D207*100</f>
        <v>110.35574948935236</v>
      </c>
      <c r="F208" s="60">
        <f>F207/E207*100</f>
        <v>105.83067524896757</v>
      </c>
      <c r="G208" s="60">
        <f>G207/E207*100</f>
        <v>105.94234547157004</v>
      </c>
      <c r="H208" s="60">
        <f>H207/F207*100</f>
        <v>105.98734868402016</v>
      </c>
      <c r="I208" s="60">
        <f>I207/G207*100</f>
        <v>106.24729969161723</v>
      </c>
      <c r="J208" s="60">
        <f>J207/H207*100</f>
        <v>106.35984776279635</v>
      </c>
      <c r="K208" s="60">
        <f>K207/I207*100</f>
        <v>106.49654050702195</v>
      </c>
      <c r="L208" s="20"/>
      <c r="M208" s="20"/>
    </row>
    <row r="209" spans="1:18" ht="25.5" x14ac:dyDescent="0.2">
      <c r="A209" s="98" t="s">
        <v>78</v>
      </c>
      <c r="B209" s="93" t="s">
        <v>12</v>
      </c>
      <c r="C209" s="66">
        <v>7666.8</v>
      </c>
      <c r="D209" s="66">
        <v>12574.2</v>
      </c>
      <c r="E209" s="66">
        <v>16671.3</v>
      </c>
      <c r="F209" s="66">
        <v>23608</v>
      </c>
      <c r="G209" s="66">
        <v>23608</v>
      </c>
      <c r="H209" s="67">
        <v>24490</v>
      </c>
      <c r="I209" s="67">
        <v>24552.3</v>
      </c>
      <c r="J209" s="67">
        <v>25000</v>
      </c>
      <c r="K209" s="67">
        <v>25534.400000000001</v>
      </c>
      <c r="L209" s="18"/>
      <c r="M209" s="18"/>
    </row>
    <row r="210" spans="1:18" x14ac:dyDescent="0.2">
      <c r="A210" s="91" t="s">
        <v>115</v>
      </c>
      <c r="B210" s="59" t="s">
        <v>12</v>
      </c>
      <c r="C210" s="66">
        <v>59593.4</v>
      </c>
      <c r="D210" s="66">
        <v>84665.93</v>
      </c>
      <c r="E210" s="66">
        <v>86189.92</v>
      </c>
      <c r="F210" s="66">
        <v>87138</v>
      </c>
      <c r="G210" s="66">
        <v>87138.01</v>
      </c>
      <c r="H210" s="66">
        <v>89523.199999999997</v>
      </c>
      <c r="I210" s="66">
        <v>89926.43</v>
      </c>
      <c r="J210" s="66">
        <v>92100</v>
      </c>
      <c r="K210" s="66">
        <v>93163.78</v>
      </c>
      <c r="L210" s="18"/>
      <c r="M210" s="18"/>
    </row>
    <row r="211" spans="1:18" x14ac:dyDescent="0.2">
      <c r="A211" s="91" t="s">
        <v>122</v>
      </c>
      <c r="B211" s="59" t="s">
        <v>12</v>
      </c>
      <c r="C211" s="66">
        <v>241537.71</v>
      </c>
      <c r="D211" s="66">
        <v>244647.19</v>
      </c>
      <c r="E211" s="66">
        <v>263157.99</v>
      </c>
      <c r="F211" s="66">
        <v>273684.3</v>
      </c>
      <c r="G211" s="66">
        <v>273684.31</v>
      </c>
      <c r="H211" s="67">
        <v>283800.2</v>
      </c>
      <c r="I211" s="67">
        <v>284631.67999999999</v>
      </c>
      <c r="J211" s="67">
        <v>296000</v>
      </c>
      <c r="K211" s="67">
        <v>296016.95</v>
      </c>
      <c r="L211" s="18"/>
      <c r="M211" s="18"/>
    </row>
    <row r="212" spans="1:18" x14ac:dyDescent="0.2">
      <c r="A212" s="91" t="s">
        <v>125</v>
      </c>
      <c r="B212" s="59" t="s">
        <v>12</v>
      </c>
      <c r="C212" s="66">
        <v>126943.01</v>
      </c>
      <c r="D212" s="66">
        <v>127590.11</v>
      </c>
      <c r="E212" s="66">
        <v>175490.24</v>
      </c>
      <c r="F212" s="66">
        <v>187774.6</v>
      </c>
      <c r="G212" s="66">
        <v>187774.56</v>
      </c>
      <c r="H212" s="66">
        <v>199523</v>
      </c>
      <c r="I212" s="66">
        <v>200918.78</v>
      </c>
      <c r="J212" s="66">
        <v>213500</v>
      </c>
      <c r="K212" s="66">
        <v>214983.09</v>
      </c>
      <c r="L212" s="18"/>
      <c r="M212" s="18"/>
    </row>
    <row r="213" spans="1:18" s="4" customFormat="1" x14ac:dyDescent="0.2">
      <c r="A213" s="104" t="s">
        <v>160</v>
      </c>
      <c r="B213" s="59" t="s">
        <v>12</v>
      </c>
      <c r="C213" s="67">
        <v>59771.7</v>
      </c>
      <c r="D213" s="67">
        <v>70208.2</v>
      </c>
      <c r="E213" s="67">
        <v>79526.399999999994</v>
      </c>
      <c r="F213" s="67">
        <v>81912.2</v>
      </c>
      <c r="G213" s="67">
        <v>81912.2</v>
      </c>
      <c r="H213" s="66">
        <v>83956</v>
      </c>
      <c r="I213" s="66">
        <v>84369.5</v>
      </c>
      <c r="J213" s="66">
        <v>85900</v>
      </c>
      <c r="K213" s="66">
        <v>86900.6</v>
      </c>
      <c r="L213" s="25"/>
      <c r="M213" s="25"/>
    </row>
    <row r="214" spans="1:18" s="4" customFormat="1" x14ac:dyDescent="0.2">
      <c r="A214" s="104" t="s">
        <v>161</v>
      </c>
      <c r="B214" s="59" t="s">
        <v>12</v>
      </c>
      <c r="C214" s="67">
        <v>17197.2</v>
      </c>
      <c r="D214" s="67">
        <v>17249.900000000001</v>
      </c>
      <c r="E214" s="67">
        <v>17915.7</v>
      </c>
      <c r="F214" s="67">
        <v>18977.900000000001</v>
      </c>
      <c r="G214" s="67">
        <v>18977.900000000001</v>
      </c>
      <c r="H214" s="66">
        <v>19523</v>
      </c>
      <c r="I214" s="66">
        <v>19737</v>
      </c>
      <c r="J214" s="66">
        <v>20100</v>
      </c>
      <c r="K214" s="66">
        <v>20526.5</v>
      </c>
      <c r="L214" s="25"/>
      <c r="M214" s="25"/>
    </row>
    <row r="215" spans="1:18" x14ac:dyDescent="0.2">
      <c r="A215" s="58" t="s">
        <v>55</v>
      </c>
      <c r="B215" s="59" t="s">
        <v>12</v>
      </c>
      <c r="C215" s="66">
        <v>229040.9</v>
      </c>
      <c r="D215" s="66">
        <v>262705</v>
      </c>
      <c r="E215" s="66">
        <v>265568.90000000002</v>
      </c>
      <c r="F215" s="66">
        <v>284165.09999999998</v>
      </c>
      <c r="G215" s="66">
        <v>285175.2</v>
      </c>
      <c r="H215" s="66">
        <v>313759.2</v>
      </c>
      <c r="I215" s="66">
        <v>314000.5</v>
      </c>
      <c r="J215" s="66">
        <v>346500</v>
      </c>
      <c r="K215" s="66">
        <v>347154.5</v>
      </c>
      <c r="L215" s="18"/>
      <c r="M215" s="18"/>
    </row>
    <row r="216" spans="1:18" x14ac:dyDescent="0.2">
      <c r="A216" s="58" t="s">
        <v>56</v>
      </c>
      <c r="B216" s="59" t="s">
        <v>12</v>
      </c>
      <c r="C216" s="66">
        <v>7420</v>
      </c>
      <c r="D216" s="66">
        <v>6979.6</v>
      </c>
      <c r="E216" s="66">
        <v>8077.6</v>
      </c>
      <c r="F216" s="66">
        <v>8731.7999999999993</v>
      </c>
      <c r="G216" s="66">
        <v>8739.9</v>
      </c>
      <c r="H216" s="66">
        <v>9377.9</v>
      </c>
      <c r="I216" s="66">
        <v>9395.4</v>
      </c>
      <c r="J216" s="66">
        <v>10091.200000000001</v>
      </c>
      <c r="K216" s="66">
        <v>10129.4</v>
      </c>
      <c r="L216" s="18"/>
      <c r="M216" s="18"/>
    </row>
    <row r="217" spans="1:18" x14ac:dyDescent="0.2">
      <c r="A217" s="86" t="s">
        <v>14</v>
      </c>
      <c r="B217" s="59" t="s">
        <v>1</v>
      </c>
      <c r="C217" s="60">
        <v>117.6</v>
      </c>
      <c r="D217" s="60">
        <f>D216/C216*100</f>
        <v>94.064690026954182</v>
      </c>
      <c r="E217" s="60">
        <f>E216/D216*100</f>
        <v>115.73156054788241</v>
      </c>
      <c r="F217" s="60">
        <f>F216/E216*100</f>
        <v>108.09894027929086</v>
      </c>
      <c r="G217" s="60">
        <f>G216/E216*100</f>
        <v>108.19921758938298</v>
      </c>
      <c r="H217" s="60">
        <f>H216/F216*100</f>
        <v>107.39939073272407</v>
      </c>
      <c r="I217" s="60">
        <f>I216/G216*100</f>
        <v>107.50008581333883</v>
      </c>
      <c r="J217" s="60">
        <f>J216/H216*100</f>
        <v>107.60618048816902</v>
      </c>
      <c r="K217" s="60">
        <f>K216/I216*100</f>
        <v>107.81233369521254</v>
      </c>
      <c r="L217" s="20"/>
      <c r="M217" s="20"/>
    </row>
    <row r="218" spans="1:18" ht="63.75" x14ac:dyDescent="0.2">
      <c r="A218" s="88" t="s">
        <v>41</v>
      </c>
      <c r="B218" s="59" t="s">
        <v>12</v>
      </c>
      <c r="C218" s="66">
        <f>C220+C224</f>
        <v>187382.27</v>
      </c>
      <c r="D218" s="66">
        <f t="shared" ref="D218:K218" si="51">D220+D224</f>
        <v>180357.56</v>
      </c>
      <c r="E218" s="66">
        <f t="shared" si="51"/>
        <v>195128.3</v>
      </c>
      <c r="F218" s="66">
        <f t="shared" si="51"/>
        <v>227798.3</v>
      </c>
      <c r="G218" s="66">
        <f t="shared" si="51"/>
        <v>228693.00000000003</v>
      </c>
      <c r="H218" s="66">
        <f t="shared" si="51"/>
        <v>239085.8</v>
      </c>
      <c r="I218" s="66">
        <f t="shared" si="51"/>
        <v>240388</v>
      </c>
      <c r="J218" s="66">
        <f t="shared" si="51"/>
        <v>250978.1</v>
      </c>
      <c r="K218" s="66">
        <f t="shared" si="51"/>
        <v>252804.93</v>
      </c>
      <c r="L218" s="18"/>
      <c r="M218" s="18"/>
    </row>
    <row r="219" spans="1:18" s="62" customFormat="1" x14ac:dyDescent="0.2">
      <c r="A219" s="58" t="s">
        <v>14</v>
      </c>
      <c r="B219" s="59" t="s">
        <v>1</v>
      </c>
      <c r="C219" s="60">
        <v>100</v>
      </c>
      <c r="D219" s="60">
        <f>D218/C218*100</f>
        <v>96.25113411210144</v>
      </c>
      <c r="E219" s="60">
        <f t="shared" ref="E219:F219" si="52">E218/D218*100</f>
        <v>108.18969828600476</v>
      </c>
      <c r="F219" s="60">
        <f t="shared" si="52"/>
        <v>116.74283023016139</v>
      </c>
      <c r="G219" s="60">
        <f>G218/E218*100</f>
        <v>117.20134906110495</v>
      </c>
      <c r="H219" s="60">
        <f>H218/F218*100</f>
        <v>104.95504136773629</v>
      </c>
      <c r="I219" s="60">
        <f>I218/G218*100</f>
        <v>105.11384257498042</v>
      </c>
      <c r="J219" s="60">
        <f>J218/H218*100</f>
        <v>104.97407206952485</v>
      </c>
      <c r="K219" s="60">
        <f>K218/I218*100</f>
        <v>105.16537015158826</v>
      </c>
      <c r="L219" s="61"/>
      <c r="M219" s="61"/>
    </row>
    <row r="220" spans="1:18" ht="38.25" x14ac:dyDescent="0.2">
      <c r="A220" s="58" t="s">
        <v>57</v>
      </c>
      <c r="B220" s="59" t="s">
        <v>12</v>
      </c>
      <c r="C220" s="65">
        <f>SUM(C222:C223)</f>
        <v>148307.87</v>
      </c>
      <c r="D220" s="65">
        <f t="shared" ref="D220:K220" si="53">SUM(D222:D223)</f>
        <v>143343.56</v>
      </c>
      <c r="E220" s="65">
        <f t="shared" si="53"/>
        <v>154820.1</v>
      </c>
      <c r="F220" s="65">
        <f t="shared" si="53"/>
        <v>184467</v>
      </c>
      <c r="G220" s="65">
        <f t="shared" si="53"/>
        <v>185321.40000000002</v>
      </c>
      <c r="H220" s="65">
        <f t="shared" si="53"/>
        <v>192548</v>
      </c>
      <c r="I220" s="65">
        <f t="shared" si="53"/>
        <v>193763.6</v>
      </c>
      <c r="J220" s="65">
        <f t="shared" si="53"/>
        <v>200950</v>
      </c>
      <c r="K220" s="65">
        <f t="shared" si="53"/>
        <v>202637.13</v>
      </c>
      <c r="L220" s="27"/>
      <c r="M220" s="27"/>
      <c r="N220" s="27"/>
      <c r="O220" s="27"/>
      <c r="P220" s="27"/>
      <c r="Q220" s="27"/>
      <c r="R220" s="27"/>
    </row>
    <row r="221" spans="1:18" x14ac:dyDescent="0.2">
      <c r="A221" s="86" t="s">
        <v>14</v>
      </c>
      <c r="B221" s="59" t="s">
        <v>1</v>
      </c>
      <c r="C221" s="60">
        <v>108</v>
      </c>
      <c r="D221" s="60">
        <f>D220/C220*100</f>
        <v>96.65269954992948</v>
      </c>
      <c r="E221" s="60">
        <f>E220/D220*100</f>
        <v>108.00631713067543</v>
      </c>
      <c r="F221" s="60">
        <f>F220/E220*100</f>
        <v>119.149257751416</v>
      </c>
      <c r="G221" s="60">
        <f>G220/E220*100</f>
        <v>119.70112407885023</v>
      </c>
      <c r="H221" s="60">
        <f>H220/F220*100</f>
        <v>104.38072934454401</v>
      </c>
      <c r="I221" s="60">
        <f>I220/G220*100</f>
        <v>104.55543720261124</v>
      </c>
      <c r="J221" s="60">
        <f>J220/H220*100</f>
        <v>104.36358726135822</v>
      </c>
      <c r="K221" s="60">
        <f>K220/I220*100</f>
        <v>104.57956499569579</v>
      </c>
      <c r="L221" s="20"/>
      <c r="M221" s="20"/>
    </row>
    <row r="222" spans="1:18" x14ac:dyDescent="0.2">
      <c r="A222" s="98" t="s">
        <v>79</v>
      </c>
      <c r="B222" s="59" t="s">
        <v>12</v>
      </c>
      <c r="C222" s="65">
        <v>143939.37</v>
      </c>
      <c r="D222" s="65">
        <v>137504.26</v>
      </c>
      <c r="E222" s="65">
        <v>148810</v>
      </c>
      <c r="F222" s="65">
        <v>178436.8</v>
      </c>
      <c r="G222" s="65">
        <v>179271.2</v>
      </c>
      <c r="H222" s="100">
        <v>186250</v>
      </c>
      <c r="I222" s="100">
        <v>187338.4</v>
      </c>
      <c r="J222" s="100">
        <v>194200</v>
      </c>
      <c r="K222" s="100">
        <v>195768.63</v>
      </c>
      <c r="L222" s="18"/>
      <c r="M222" s="18"/>
    </row>
    <row r="223" spans="1:18" x14ac:dyDescent="0.2">
      <c r="A223" s="58" t="s">
        <v>55</v>
      </c>
      <c r="B223" s="59" t="s">
        <v>12</v>
      </c>
      <c r="C223" s="65">
        <v>4368.5</v>
      </c>
      <c r="D223" s="65">
        <v>5839.3</v>
      </c>
      <c r="E223" s="65">
        <v>6010.1</v>
      </c>
      <c r="F223" s="65">
        <v>6030.2</v>
      </c>
      <c r="G223" s="65">
        <v>6050.2</v>
      </c>
      <c r="H223" s="101">
        <v>6298</v>
      </c>
      <c r="I223" s="101">
        <v>6425.2</v>
      </c>
      <c r="J223" s="101">
        <v>6750</v>
      </c>
      <c r="K223" s="101">
        <v>6868.5</v>
      </c>
      <c r="L223" s="18"/>
      <c r="M223" s="18"/>
    </row>
    <row r="224" spans="1:18" x14ac:dyDescent="0.2">
      <c r="A224" s="58" t="s">
        <v>56</v>
      </c>
      <c r="B224" s="59" t="s">
        <v>12</v>
      </c>
      <c r="C224" s="65">
        <v>39074.400000000001</v>
      </c>
      <c r="D224" s="65">
        <v>37014</v>
      </c>
      <c r="E224" s="65">
        <v>40308.199999999997</v>
      </c>
      <c r="F224" s="65">
        <v>43331.3</v>
      </c>
      <c r="G224" s="65">
        <v>43371.6</v>
      </c>
      <c r="H224" s="101">
        <v>46537.8</v>
      </c>
      <c r="I224" s="101">
        <v>46624.4</v>
      </c>
      <c r="J224" s="101">
        <v>50028.1</v>
      </c>
      <c r="K224" s="101">
        <v>50167.8</v>
      </c>
      <c r="L224" s="18"/>
      <c r="M224" s="18"/>
    </row>
    <row r="225" spans="1:13" x14ac:dyDescent="0.2">
      <c r="A225" s="86" t="s">
        <v>14</v>
      </c>
      <c r="B225" s="59" t="s">
        <v>1</v>
      </c>
      <c r="C225" s="60">
        <v>100</v>
      </c>
      <c r="D225" s="60">
        <f>D224/C224*100</f>
        <v>94.726982372090163</v>
      </c>
      <c r="E225" s="60">
        <f>E224/D224*100</f>
        <v>108.89987572269951</v>
      </c>
      <c r="F225" s="60">
        <f>F224/E224*100</f>
        <v>107.49996278672826</v>
      </c>
      <c r="G225" s="60">
        <f>G224/E224*100</f>
        <v>107.59994244347304</v>
      </c>
      <c r="H225" s="60">
        <f>H224/F224*100</f>
        <v>107.39996261363034</v>
      </c>
      <c r="I225" s="60">
        <f>I224/G224*100</f>
        <v>107.49983860406348</v>
      </c>
      <c r="J225" s="60">
        <f>J224/H224*100</f>
        <v>107.49992479231936</v>
      </c>
      <c r="K225" s="60">
        <f>K224/I224*100</f>
        <v>107.59988332289532</v>
      </c>
      <c r="L225" s="20"/>
      <c r="M225" s="20"/>
    </row>
    <row r="226" spans="1:13" x14ac:dyDescent="0.2">
      <c r="A226" s="88" t="s">
        <v>13</v>
      </c>
      <c r="B226" s="59" t="s">
        <v>12</v>
      </c>
      <c r="C226" s="65">
        <f t="shared" ref="C226:K226" si="54">C228+C232</f>
        <v>682597.7</v>
      </c>
      <c r="D226" s="65">
        <f t="shared" si="54"/>
        <v>635475.5</v>
      </c>
      <c r="E226" s="65">
        <f t="shared" si="54"/>
        <v>685434.2</v>
      </c>
      <c r="F226" s="65">
        <f t="shared" si="54"/>
        <v>732631.3</v>
      </c>
      <c r="G226" s="65">
        <f t="shared" si="54"/>
        <v>733242.2</v>
      </c>
      <c r="H226" s="65">
        <f t="shared" si="54"/>
        <v>786192.2</v>
      </c>
      <c r="I226" s="65">
        <f t="shared" si="54"/>
        <v>787476.7</v>
      </c>
      <c r="J226" s="65">
        <f t="shared" si="54"/>
        <v>842640</v>
      </c>
      <c r="K226" s="65">
        <f t="shared" si="54"/>
        <v>844976</v>
      </c>
      <c r="L226" s="18"/>
      <c r="M226" s="18"/>
    </row>
    <row r="227" spans="1:13" x14ac:dyDescent="0.2">
      <c r="A227" s="86" t="s">
        <v>14</v>
      </c>
      <c r="B227" s="59" t="s">
        <v>1</v>
      </c>
      <c r="C227" s="60">
        <v>100</v>
      </c>
      <c r="D227" s="60">
        <f>D226/C226*100</f>
        <v>93.096636569387798</v>
      </c>
      <c r="E227" s="60">
        <f>E226/D226*100</f>
        <v>107.86162487774902</v>
      </c>
      <c r="F227" s="60">
        <f>F226/E226*100</f>
        <v>106.88572294758565</v>
      </c>
      <c r="G227" s="60">
        <f>G226/F226*100</f>
        <v>100.0833843708288</v>
      </c>
      <c r="H227" s="60">
        <f>H226/F226*100</f>
        <v>107.31075781228566</v>
      </c>
      <c r="I227" s="60">
        <f>I226/G226*100</f>
        <v>107.39653282366999</v>
      </c>
      <c r="J227" s="60">
        <f>J226/H226*100</f>
        <v>107.17989824879972</v>
      </c>
      <c r="K227" s="60">
        <f>K226/I226*100</f>
        <v>107.30171445072598</v>
      </c>
      <c r="L227" s="18"/>
      <c r="M227" s="18"/>
    </row>
    <row r="228" spans="1:13" s="4" customFormat="1" ht="38.25" x14ac:dyDescent="0.2">
      <c r="A228" s="58" t="s">
        <v>57</v>
      </c>
      <c r="B228" s="59" t="s">
        <v>12</v>
      </c>
      <c r="C228" s="66">
        <f t="shared" ref="C228:K228" si="55">SUM(C230:C231)</f>
        <v>335068.2</v>
      </c>
      <c r="D228" s="66">
        <f t="shared" si="55"/>
        <v>308150.59999999998</v>
      </c>
      <c r="E228" s="66">
        <f t="shared" si="55"/>
        <v>328865.59999999998</v>
      </c>
      <c r="F228" s="66">
        <f t="shared" si="55"/>
        <v>347499.7</v>
      </c>
      <c r="G228" s="66">
        <f t="shared" si="55"/>
        <v>347659.6</v>
      </c>
      <c r="H228" s="66">
        <f t="shared" si="55"/>
        <v>369324</v>
      </c>
      <c r="I228" s="66">
        <f t="shared" si="55"/>
        <v>369738.1</v>
      </c>
      <c r="J228" s="66">
        <f t="shared" si="55"/>
        <v>391074</v>
      </c>
      <c r="K228" s="66">
        <f t="shared" si="55"/>
        <v>391984.7</v>
      </c>
      <c r="L228" s="25"/>
      <c r="M228" s="25"/>
    </row>
    <row r="229" spans="1:13" x14ac:dyDescent="0.2">
      <c r="A229" s="86" t="s">
        <v>14</v>
      </c>
      <c r="B229" s="59" t="s">
        <v>1</v>
      </c>
      <c r="C229" s="60">
        <v>100</v>
      </c>
      <c r="D229" s="60">
        <f>D228/C228*100</f>
        <v>91.966530992794887</v>
      </c>
      <c r="E229" s="60">
        <f>E228/D228*100</f>
        <v>106.72236237735704</v>
      </c>
      <c r="F229" s="60">
        <f>F228/E228*100</f>
        <v>105.66617487508576</v>
      </c>
      <c r="G229" s="60">
        <f>G228/E228*100</f>
        <v>105.71479656127001</v>
      </c>
      <c r="H229" s="60">
        <f>H228/F228*100</f>
        <v>106.28037952262981</v>
      </c>
      <c r="I229" s="60">
        <f>I228/G228*100</f>
        <v>106.35060846874356</v>
      </c>
      <c r="J229" s="60">
        <f>J228/H228*100</f>
        <v>105.88913799265684</v>
      </c>
      <c r="K229" s="60">
        <f>K228/I228*100</f>
        <v>106.01685355120287</v>
      </c>
      <c r="L229" s="20"/>
      <c r="M229" s="20"/>
    </row>
    <row r="230" spans="1:13" ht="25.5" x14ac:dyDescent="0.2">
      <c r="A230" s="98" t="s">
        <v>129</v>
      </c>
      <c r="B230" s="59" t="s">
        <v>12</v>
      </c>
      <c r="C230" s="65">
        <v>154735</v>
      </c>
      <c r="D230" s="65">
        <v>153613</v>
      </c>
      <c r="E230" s="65">
        <v>168974</v>
      </c>
      <c r="F230" s="65">
        <v>168974</v>
      </c>
      <c r="G230" s="65">
        <v>168974</v>
      </c>
      <c r="H230" s="101">
        <v>168974</v>
      </c>
      <c r="I230" s="101">
        <v>168974</v>
      </c>
      <c r="J230" s="101">
        <v>168974</v>
      </c>
      <c r="K230" s="101">
        <v>168974</v>
      </c>
      <c r="L230" s="18"/>
      <c r="M230" s="18"/>
    </row>
    <row r="231" spans="1:13" x14ac:dyDescent="0.2">
      <c r="A231" s="58" t="s">
        <v>55</v>
      </c>
      <c r="B231" s="59" t="s">
        <v>12</v>
      </c>
      <c r="C231" s="65">
        <v>180333.2</v>
      </c>
      <c r="D231" s="65">
        <v>154537.60000000001</v>
      </c>
      <c r="E231" s="65">
        <v>159891.6</v>
      </c>
      <c r="F231" s="65">
        <v>178525.7</v>
      </c>
      <c r="G231" s="65">
        <v>178685.6</v>
      </c>
      <c r="H231" s="101">
        <v>200350</v>
      </c>
      <c r="I231" s="101">
        <v>200764.1</v>
      </c>
      <c r="J231" s="101">
        <v>222100</v>
      </c>
      <c r="K231" s="101">
        <v>223010.7</v>
      </c>
      <c r="L231" s="18"/>
      <c r="M231" s="18"/>
    </row>
    <row r="232" spans="1:13" x14ac:dyDescent="0.2">
      <c r="A232" s="58" t="s">
        <v>56</v>
      </c>
      <c r="B232" s="59" t="s">
        <v>12</v>
      </c>
      <c r="C232" s="65">
        <f>SUM(C234:C236)</f>
        <v>347529.5</v>
      </c>
      <c r="D232" s="65">
        <f t="shared" ref="D232:K232" si="56">SUM(D234:D236)</f>
        <v>327324.89999999997</v>
      </c>
      <c r="E232" s="65">
        <f t="shared" si="56"/>
        <v>356568.60000000003</v>
      </c>
      <c r="F232" s="65">
        <f t="shared" si="56"/>
        <v>385131.6</v>
      </c>
      <c r="G232" s="65">
        <f t="shared" si="56"/>
        <v>385582.6</v>
      </c>
      <c r="H232" s="65">
        <f t="shared" si="56"/>
        <v>416868.2</v>
      </c>
      <c r="I232" s="65">
        <f t="shared" si="56"/>
        <v>417738.6</v>
      </c>
      <c r="J232" s="65">
        <f t="shared" si="56"/>
        <v>451566</v>
      </c>
      <c r="K232" s="65">
        <f t="shared" si="56"/>
        <v>452991.3</v>
      </c>
      <c r="L232" s="18"/>
      <c r="M232" s="18"/>
    </row>
    <row r="233" spans="1:13" x14ac:dyDescent="0.2">
      <c r="A233" s="86" t="s">
        <v>14</v>
      </c>
      <c r="B233" s="59" t="s">
        <v>1</v>
      </c>
      <c r="C233" s="60">
        <v>100</v>
      </c>
      <c r="D233" s="60">
        <f>D232/C232*100</f>
        <v>94.186220162604897</v>
      </c>
      <c r="E233" s="60">
        <f>E232/D232*100</f>
        <v>108.93415074746838</v>
      </c>
      <c r="F233" s="60">
        <f>F232/E232*100</f>
        <v>108.01052027576179</v>
      </c>
      <c r="G233" s="60">
        <f>G232/E232*100</f>
        <v>108.13700365091034</v>
      </c>
      <c r="H233" s="60">
        <f>H232/F232*100</f>
        <v>108.24045598958902</v>
      </c>
      <c r="I233" s="60">
        <f>I232/G232*100</f>
        <v>108.33958793783745</v>
      </c>
      <c r="J233" s="60">
        <f>J232/H232*100</f>
        <v>108.32344611558283</v>
      </c>
      <c r="K233" s="60">
        <f>K232/I232*100</f>
        <v>108.4389376514404</v>
      </c>
      <c r="L233" s="20"/>
      <c r="M233" s="20"/>
    </row>
    <row r="234" spans="1:13" x14ac:dyDescent="0.2">
      <c r="A234" s="97" t="s">
        <v>113</v>
      </c>
      <c r="B234" s="59" t="s">
        <v>12</v>
      </c>
      <c r="C234" s="66">
        <v>22141.1</v>
      </c>
      <c r="D234" s="66">
        <v>19509.7</v>
      </c>
      <c r="E234" s="66">
        <v>16612.599999999999</v>
      </c>
      <c r="F234" s="66">
        <v>23050</v>
      </c>
      <c r="G234" s="66">
        <v>23080.3</v>
      </c>
      <c r="H234" s="66">
        <v>23950</v>
      </c>
      <c r="I234" s="66">
        <v>24000</v>
      </c>
      <c r="J234" s="66">
        <v>26400</v>
      </c>
      <c r="K234" s="66">
        <v>26520</v>
      </c>
      <c r="L234" s="20"/>
      <c r="M234" s="20"/>
    </row>
    <row r="235" spans="1:13" x14ac:dyDescent="0.2">
      <c r="A235" s="97" t="s">
        <v>114</v>
      </c>
      <c r="B235" s="59" t="s">
        <v>12</v>
      </c>
      <c r="C235" s="66">
        <v>5000.2</v>
      </c>
      <c r="D235" s="66">
        <v>4993.1000000000004</v>
      </c>
      <c r="E235" s="66">
        <v>5182.8</v>
      </c>
      <c r="F235" s="66">
        <v>5370</v>
      </c>
      <c r="G235" s="66">
        <v>5400.5</v>
      </c>
      <c r="H235" s="66">
        <v>5610</v>
      </c>
      <c r="I235" s="66">
        <v>5627.3</v>
      </c>
      <c r="J235" s="66">
        <v>5810</v>
      </c>
      <c r="K235" s="66">
        <v>5863.6</v>
      </c>
      <c r="L235" s="20"/>
      <c r="M235" s="20"/>
    </row>
    <row r="236" spans="1:13" x14ac:dyDescent="0.2">
      <c r="A236" s="97" t="s">
        <v>55</v>
      </c>
      <c r="B236" s="59" t="s">
        <v>12</v>
      </c>
      <c r="C236" s="66">
        <v>320388.2</v>
      </c>
      <c r="D236" s="66">
        <v>302822.09999999998</v>
      </c>
      <c r="E236" s="66">
        <v>334773.2</v>
      </c>
      <c r="F236" s="66">
        <v>356711.6</v>
      </c>
      <c r="G236" s="66">
        <v>357101.8</v>
      </c>
      <c r="H236" s="66">
        <v>387308.2</v>
      </c>
      <c r="I236" s="66">
        <v>388111.3</v>
      </c>
      <c r="J236" s="66">
        <v>419356</v>
      </c>
      <c r="K236" s="66">
        <v>420607.7</v>
      </c>
      <c r="L236" s="20"/>
      <c r="M236" s="20"/>
    </row>
    <row r="237" spans="1:13" ht="51" x14ac:dyDescent="0.2">
      <c r="A237" s="88" t="s">
        <v>42</v>
      </c>
      <c r="B237" s="59" t="s">
        <v>12</v>
      </c>
      <c r="C237" s="60">
        <f t="shared" ref="C237:K237" si="57">C239+C244</f>
        <v>1137413.31</v>
      </c>
      <c r="D237" s="60">
        <f t="shared" si="57"/>
        <v>1221378.3599999999</v>
      </c>
      <c r="E237" s="60">
        <f t="shared" si="57"/>
        <v>1342274.38</v>
      </c>
      <c r="F237" s="60">
        <f t="shared" si="57"/>
        <v>1427547.6</v>
      </c>
      <c r="G237" s="60">
        <f t="shared" si="57"/>
        <v>1429064.2</v>
      </c>
      <c r="H237" s="60">
        <f t="shared" si="57"/>
        <v>1535660.3</v>
      </c>
      <c r="I237" s="60">
        <f t="shared" si="57"/>
        <v>1539373.5</v>
      </c>
      <c r="J237" s="60">
        <f t="shared" si="57"/>
        <v>1637939.8</v>
      </c>
      <c r="K237" s="60">
        <f t="shared" si="57"/>
        <v>1643725.6</v>
      </c>
      <c r="L237" s="18"/>
      <c r="M237" s="18"/>
    </row>
    <row r="238" spans="1:13" x14ac:dyDescent="0.2">
      <c r="A238" s="86" t="s">
        <v>14</v>
      </c>
      <c r="B238" s="59" t="s">
        <v>1</v>
      </c>
      <c r="C238" s="60">
        <v>119.2</v>
      </c>
      <c r="D238" s="60">
        <f>D237/C237*100</f>
        <v>107.38210545470052</v>
      </c>
      <c r="E238" s="60">
        <f>E237/D237*100</f>
        <v>109.89832667413562</v>
      </c>
      <c r="F238" s="60">
        <f>F237/E237*100</f>
        <v>106.3528903829633</v>
      </c>
      <c r="G238" s="60">
        <f>G237/E237*100</f>
        <v>106.46587771421221</v>
      </c>
      <c r="H238" s="60">
        <f>H237/F237*100</f>
        <v>107.57331664457284</v>
      </c>
      <c r="I238" s="60">
        <f>I237/G237*100</f>
        <v>107.71898841213712</v>
      </c>
      <c r="J238" s="60">
        <f>J237/H237*100</f>
        <v>106.66029459770496</v>
      </c>
      <c r="K238" s="60">
        <f>K237/I237*100</f>
        <v>106.77886815642859</v>
      </c>
      <c r="L238" s="20"/>
      <c r="M238" s="20"/>
    </row>
    <row r="239" spans="1:13" s="4" customFormat="1" ht="38.25" x14ac:dyDescent="0.2">
      <c r="A239" s="58" t="s">
        <v>57</v>
      </c>
      <c r="B239" s="59" t="s">
        <v>12</v>
      </c>
      <c r="C239" s="66">
        <f t="shared" ref="C239:K239" si="58">SUM(C241:C243)</f>
        <v>724338.91</v>
      </c>
      <c r="D239" s="66">
        <f t="shared" si="58"/>
        <v>832721.15999999992</v>
      </c>
      <c r="E239" s="66">
        <f t="shared" si="58"/>
        <v>913730.87999999989</v>
      </c>
      <c r="F239" s="66">
        <f t="shared" si="58"/>
        <v>966317.1</v>
      </c>
      <c r="G239" s="66">
        <f t="shared" si="58"/>
        <v>967386.7</v>
      </c>
      <c r="H239" s="66">
        <f t="shared" si="58"/>
        <v>1038225</v>
      </c>
      <c r="I239" s="66">
        <f t="shared" si="58"/>
        <v>1041286.3999999999</v>
      </c>
      <c r="J239" s="66">
        <f t="shared" si="58"/>
        <v>1100524.5</v>
      </c>
      <c r="K239" s="66">
        <f t="shared" si="58"/>
        <v>1105313.7</v>
      </c>
      <c r="L239" s="25"/>
      <c r="M239" s="25"/>
    </row>
    <row r="240" spans="1:13" x14ac:dyDescent="0.2">
      <c r="A240" s="86" t="s">
        <v>14</v>
      </c>
      <c r="B240" s="59" t="s">
        <v>1</v>
      </c>
      <c r="C240" s="60">
        <v>100</v>
      </c>
      <c r="D240" s="60">
        <f>D239/C239*100</f>
        <v>114.96291977466736</v>
      </c>
      <c r="E240" s="60">
        <f>E239/D239*100</f>
        <v>109.72831289648026</v>
      </c>
      <c r="F240" s="60">
        <f>F239/E239*100</f>
        <v>105.75511030118629</v>
      </c>
      <c r="G240" s="60">
        <f>G239/E239*100</f>
        <v>105.87216883815944</v>
      </c>
      <c r="H240" s="60">
        <f>H239/F239*100</f>
        <v>107.44143925425722</v>
      </c>
      <c r="I240" s="60">
        <f>I239/G239*100</f>
        <v>107.63910647107305</v>
      </c>
      <c r="J240" s="60">
        <f>J239/H239*100</f>
        <v>106.00057790941271</v>
      </c>
      <c r="K240" s="60">
        <f>K239/I239*100</f>
        <v>106.14886548023676</v>
      </c>
      <c r="L240" s="20"/>
      <c r="M240" s="20"/>
    </row>
    <row r="241" spans="1:13" s="4" customFormat="1" x14ac:dyDescent="0.2">
      <c r="A241" s="98" t="s">
        <v>89</v>
      </c>
      <c r="B241" s="59" t="s">
        <v>12</v>
      </c>
      <c r="C241" s="64">
        <v>37279.089999999997</v>
      </c>
      <c r="D241" s="64">
        <v>40066.06</v>
      </c>
      <c r="E241" s="64">
        <v>18949.5</v>
      </c>
      <c r="F241" s="64">
        <v>18949.5</v>
      </c>
      <c r="G241" s="64">
        <v>18949.5</v>
      </c>
      <c r="H241" s="101">
        <v>18900</v>
      </c>
      <c r="I241" s="101">
        <v>18949.5</v>
      </c>
      <c r="J241" s="101">
        <v>18900</v>
      </c>
      <c r="K241" s="101">
        <v>18949.5</v>
      </c>
      <c r="L241" s="25"/>
      <c r="M241" s="25"/>
    </row>
    <row r="242" spans="1:13" s="4" customFormat="1" x14ac:dyDescent="0.2">
      <c r="A242" s="91" t="s">
        <v>116</v>
      </c>
      <c r="B242" s="59" t="s">
        <v>12</v>
      </c>
      <c r="C242" s="64">
        <v>108430.82</v>
      </c>
      <c r="D242" s="64">
        <v>111787.5</v>
      </c>
      <c r="E242" s="64">
        <v>115144.18</v>
      </c>
      <c r="F242" s="64">
        <v>115630</v>
      </c>
      <c r="G242" s="64">
        <v>115920</v>
      </c>
      <c r="H242" s="101">
        <v>116000</v>
      </c>
      <c r="I242" s="101">
        <v>116701.2</v>
      </c>
      <c r="J242" s="101">
        <v>117100</v>
      </c>
      <c r="K242" s="101">
        <v>117484.8</v>
      </c>
      <c r="L242" s="25"/>
      <c r="M242" s="25"/>
    </row>
    <row r="243" spans="1:13" x14ac:dyDescent="0.2">
      <c r="A243" s="58" t="s">
        <v>55</v>
      </c>
      <c r="B243" s="59" t="s">
        <v>12</v>
      </c>
      <c r="C243" s="65">
        <v>578629</v>
      </c>
      <c r="D243" s="65">
        <v>680867.6</v>
      </c>
      <c r="E243" s="65">
        <v>779637.2</v>
      </c>
      <c r="F243" s="65">
        <v>831737.6</v>
      </c>
      <c r="G243" s="65">
        <v>832517.2</v>
      </c>
      <c r="H243" s="101">
        <v>903325</v>
      </c>
      <c r="I243" s="101">
        <v>905635.7</v>
      </c>
      <c r="J243" s="101">
        <v>964524.5</v>
      </c>
      <c r="K243" s="101">
        <v>968879.4</v>
      </c>
      <c r="L243" s="18"/>
      <c r="M243" s="18"/>
    </row>
    <row r="244" spans="1:13" x14ac:dyDescent="0.2">
      <c r="A244" s="58" t="s">
        <v>56</v>
      </c>
      <c r="B244" s="59" t="s">
        <v>12</v>
      </c>
      <c r="C244" s="65">
        <f>SUM(C246:C247)</f>
        <v>413074.4</v>
      </c>
      <c r="D244" s="65">
        <f t="shared" ref="D244:K244" si="59">SUM(D246:D247)</f>
        <v>388657.2</v>
      </c>
      <c r="E244" s="65">
        <f t="shared" si="59"/>
        <v>428543.5</v>
      </c>
      <c r="F244" s="65">
        <f t="shared" si="59"/>
        <v>461230.5</v>
      </c>
      <c r="G244" s="65">
        <f t="shared" si="59"/>
        <v>461677.5</v>
      </c>
      <c r="H244" s="65">
        <f t="shared" si="59"/>
        <v>497435.3</v>
      </c>
      <c r="I244" s="65">
        <f t="shared" si="59"/>
        <v>498087.1</v>
      </c>
      <c r="J244" s="65">
        <f t="shared" si="59"/>
        <v>537415.30000000005</v>
      </c>
      <c r="K244" s="65">
        <f t="shared" si="59"/>
        <v>538411.9</v>
      </c>
      <c r="L244" s="18"/>
      <c r="M244" s="18"/>
    </row>
    <row r="245" spans="1:13" x14ac:dyDescent="0.2">
      <c r="A245" s="86" t="s">
        <v>14</v>
      </c>
      <c r="B245" s="59" t="s">
        <v>1</v>
      </c>
      <c r="C245" s="60">
        <v>110.2</v>
      </c>
      <c r="D245" s="60">
        <f>D244/C244*100</f>
        <v>94.088909891293198</v>
      </c>
      <c r="E245" s="60">
        <f>E244/D244*100</f>
        <v>110.26259130153771</v>
      </c>
      <c r="F245" s="60">
        <f>F244/E244*100</f>
        <v>107.62746372305263</v>
      </c>
      <c r="G245" s="60">
        <f>G244/E244*100</f>
        <v>107.73177052037892</v>
      </c>
      <c r="H245" s="60">
        <f>H244/F244*100</f>
        <v>107.84961098626391</v>
      </c>
      <c r="I245" s="60">
        <f>I244/G244*100</f>
        <v>107.88637089743381</v>
      </c>
      <c r="J245" s="60">
        <f>J244/H244*100</f>
        <v>108.03722614780256</v>
      </c>
      <c r="K245" s="60">
        <f>K244/I244*100</f>
        <v>108.09593342208623</v>
      </c>
      <c r="L245" s="20"/>
      <c r="M245" s="20"/>
    </row>
    <row r="246" spans="1:13" x14ac:dyDescent="0.2">
      <c r="A246" s="97" t="s">
        <v>119</v>
      </c>
      <c r="B246" s="59" t="s">
        <v>12</v>
      </c>
      <c r="C246" s="65">
        <v>6534</v>
      </c>
      <c r="D246" s="65">
        <v>11027</v>
      </c>
      <c r="E246" s="65">
        <v>15570</v>
      </c>
      <c r="F246" s="65">
        <v>18110</v>
      </c>
      <c r="G246" s="65">
        <v>18144</v>
      </c>
      <c r="H246" s="65">
        <v>19910</v>
      </c>
      <c r="I246" s="65">
        <v>19958</v>
      </c>
      <c r="J246" s="65">
        <v>21750</v>
      </c>
      <c r="K246" s="65">
        <v>21945</v>
      </c>
      <c r="L246" s="20"/>
      <c r="M246" s="20"/>
    </row>
    <row r="247" spans="1:13" x14ac:dyDescent="0.2">
      <c r="A247" s="97" t="s">
        <v>55</v>
      </c>
      <c r="B247" s="59" t="s">
        <v>12</v>
      </c>
      <c r="C247" s="65">
        <v>406540.4</v>
      </c>
      <c r="D247" s="65">
        <v>377630.2</v>
      </c>
      <c r="E247" s="65">
        <v>412973.5</v>
      </c>
      <c r="F247" s="65">
        <v>443120.5</v>
      </c>
      <c r="G247" s="65">
        <v>443533.5</v>
      </c>
      <c r="H247" s="65">
        <v>477525.3</v>
      </c>
      <c r="I247" s="65">
        <v>478129.1</v>
      </c>
      <c r="J247" s="65">
        <v>515665.3</v>
      </c>
      <c r="K247" s="65">
        <v>516466.9</v>
      </c>
      <c r="L247" s="20"/>
      <c r="M247" s="20"/>
    </row>
    <row r="248" spans="1:13" ht="25.5" x14ac:dyDescent="0.2">
      <c r="A248" s="88" t="s">
        <v>43</v>
      </c>
      <c r="B248" s="59" t="s">
        <v>12</v>
      </c>
      <c r="C248" s="65">
        <f t="shared" ref="C248:K248" si="60">C250+C256</f>
        <v>663670.10000000009</v>
      </c>
      <c r="D248" s="65">
        <f t="shared" si="60"/>
        <v>716562</v>
      </c>
      <c r="E248" s="65">
        <f t="shared" si="60"/>
        <v>778923.37</v>
      </c>
      <c r="F248" s="65">
        <f t="shared" si="60"/>
        <v>817577.7</v>
      </c>
      <c r="G248" s="65">
        <f t="shared" si="60"/>
        <v>818702.82000000007</v>
      </c>
      <c r="H248" s="65">
        <f t="shared" si="60"/>
        <v>866200</v>
      </c>
      <c r="I248" s="65">
        <f t="shared" si="60"/>
        <v>868882.1399999999</v>
      </c>
      <c r="J248" s="65">
        <f t="shared" si="60"/>
        <v>920758.2</v>
      </c>
      <c r="K248" s="65">
        <f t="shared" si="60"/>
        <v>925304.03999999992</v>
      </c>
      <c r="L248" s="18"/>
      <c r="M248" s="18"/>
    </row>
    <row r="249" spans="1:13" x14ac:dyDescent="0.2">
      <c r="A249" s="86" t="s">
        <v>14</v>
      </c>
      <c r="B249" s="59" t="s">
        <v>1</v>
      </c>
      <c r="C249" s="60">
        <v>98.6</v>
      </c>
      <c r="D249" s="60">
        <f>D248/C248*100</f>
        <v>107.9696071888729</v>
      </c>
      <c r="E249" s="60">
        <f>E248/D248*100</f>
        <v>108.70285753361189</v>
      </c>
      <c r="F249" s="60">
        <f>F248/E248*100</f>
        <v>104.96253309231176</v>
      </c>
      <c r="G249" s="60">
        <f>G248/E248*100</f>
        <v>105.106978623584</v>
      </c>
      <c r="H249" s="60">
        <f>H248/F248*100</f>
        <v>105.94711670829575</v>
      </c>
      <c r="I249" s="60">
        <f>I248/G248*100</f>
        <v>106.12912509572152</v>
      </c>
      <c r="J249" s="60">
        <f>J248/H248*100</f>
        <v>106.29856845993997</v>
      </c>
      <c r="K249" s="60">
        <f>K248/I248*100</f>
        <v>106.49361949136163</v>
      </c>
      <c r="L249" s="20"/>
      <c r="M249" s="20"/>
    </row>
    <row r="250" spans="1:13" ht="38.25" x14ac:dyDescent="0.2">
      <c r="A250" s="58" t="s">
        <v>57</v>
      </c>
      <c r="B250" s="93" t="s">
        <v>12</v>
      </c>
      <c r="C250" s="66">
        <f t="shared" ref="C250:K250" si="61">SUM(C252:C255)</f>
        <v>510584.4</v>
      </c>
      <c r="D250" s="66">
        <f t="shared" si="61"/>
        <v>569369.19999999995</v>
      </c>
      <c r="E250" s="66">
        <f t="shared" si="61"/>
        <v>615716.77</v>
      </c>
      <c r="F250" s="66">
        <f t="shared" si="61"/>
        <v>642517.69999999995</v>
      </c>
      <c r="G250" s="66">
        <f t="shared" si="61"/>
        <v>643444.52</v>
      </c>
      <c r="H250" s="66">
        <f t="shared" si="61"/>
        <v>679400</v>
      </c>
      <c r="I250" s="66">
        <f t="shared" si="61"/>
        <v>681322.44</v>
      </c>
      <c r="J250" s="66">
        <f t="shared" si="61"/>
        <v>721052</v>
      </c>
      <c r="K250" s="66">
        <f t="shared" si="61"/>
        <v>724419.44</v>
      </c>
      <c r="L250" s="18"/>
      <c r="M250" s="18"/>
    </row>
    <row r="251" spans="1:13" x14ac:dyDescent="0.2">
      <c r="A251" s="86" t="s">
        <v>14</v>
      </c>
      <c r="B251" s="59" t="s">
        <v>1</v>
      </c>
      <c r="C251" s="60">
        <v>95.9</v>
      </c>
      <c r="D251" s="60">
        <f>D250/C250*100</f>
        <v>111.51323855566287</v>
      </c>
      <c r="E251" s="60">
        <f>E250/D250*100</f>
        <v>108.14016107650362</v>
      </c>
      <c r="F251" s="60">
        <f>F250/E250*100</f>
        <v>104.3528016948442</v>
      </c>
      <c r="G251" s="60">
        <f>G250/E250*100</f>
        <v>104.50332869770624</v>
      </c>
      <c r="H251" s="60">
        <f>H250/F250*100</f>
        <v>105.74027766083331</v>
      </c>
      <c r="I251" s="60">
        <f>I250/G250*100</f>
        <v>105.88674218563551</v>
      </c>
      <c r="J251" s="60">
        <f>J250/H250*100</f>
        <v>106.13070356196643</v>
      </c>
      <c r="K251" s="60">
        <f>K250/I250*100</f>
        <v>106.32549252304094</v>
      </c>
      <c r="L251" s="20"/>
      <c r="M251" s="20"/>
    </row>
    <row r="252" spans="1:13" x14ac:dyDescent="0.2">
      <c r="A252" s="98" t="s">
        <v>81</v>
      </c>
      <c r="B252" s="59" t="s">
        <v>12</v>
      </c>
      <c r="C252" s="65">
        <v>105091.9</v>
      </c>
      <c r="D252" s="65">
        <v>112303</v>
      </c>
      <c r="E252" s="65">
        <v>115756.67</v>
      </c>
      <c r="F252" s="65">
        <v>120050</v>
      </c>
      <c r="G252" s="65">
        <v>120155.42</v>
      </c>
      <c r="H252" s="65">
        <v>120300</v>
      </c>
      <c r="I252" s="65">
        <v>120386.94</v>
      </c>
      <c r="J252" s="65">
        <v>120300</v>
      </c>
      <c r="K252" s="65">
        <v>120386.94</v>
      </c>
      <c r="L252" s="18"/>
      <c r="M252" s="18"/>
    </row>
    <row r="253" spans="1:13" ht="25.5" x14ac:dyDescent="0.2">
      <c r="A253" s="98" t="s">
        <v>124</v>
      </c>
      <c r="B253" s="59" t="s">
        <v>12</v>
      </c>
      <c r="C253" s="66">
        <v>42610</v>
      </c>
      <c r="D253" s="66">
        <v>41557.599999999999</v>
      </c>
      <c r="E253" s="66">
        <v>42071.199999999997</v>
      </c>
      <c r="F253" s="66">
        <v>44970</v>
      </c>
      <c r="G253" s="66">
        <v>45304.5</v>
      </c>
      <c r="H253" s="66">
        <v>48200</v>
      </c>
      <c r="I253" s="66">
        <v>48249.9</v>
      </c>
      <c r="J253" s="66">
        <v>49900</v>
      </c>
      <c r="K253" s="66">
        <v>50179.9</v>
      </c>
      <c r="L253" s="18"/>
      <c r="M253" s="18"/>
    </row>
    <row r="254" spans="1:13" x14ac:dyDescent="0.2">
      <c r="A254" s="98" t="s">
        <v>157</v>
      </c>
      <c r="B254" s="59" t="s">
        <v>12</v>
      </c>
      <c r="C254" s="65">
        <v>147855</v>
      </c>
      <c r="D254" s="65">
        <v>152735</v>
      </c>
      <c r="E254" s="65">
        <v>170984</v>
      </c>
      <c r="F254" s="65">
        <v>175100</v>
      </c>
      <c r="G254" s="65">
        <v>175300</v>
      </c>
      <c r="H254" s="65">
        <v>178500</v>
      </c>
      <c r="I254" s="65">
        <v>178800</v>
      </c>
      <c r="J254" s="65">
        <v>184700</v>
      </c>
      <c r="K254" s="65">
        <v>185600</v>
      </c>
      <c r="L254" s="18"/>
      <c r="M254" s="18"/>
    </row>
    <row r="255" spans="1:13" x14ac:dyDescent="0.2">
      <c r="A255" s="91" t="s">
        <v>55</v>
      </c>
      <c r="B255" s="59" t="s">
        <v>12</v>
      </c>
      <c r="C255" s="65">
        <v>215027.5</v>
      </c>
      <c r="D255" s="65">
        <v>262773.59999999998</v>
      </c>
      <c r="E255" s="65">
        <v>286904.90000000002</v>
      </c>
      <c r="F255" s="65">
        <v>302397.7</v>
      </c>
      <c r="G255" s="65">
        <v>302684.59999999998</v>
      </c>
      <c r="H255" s="65">
        <v>332400</v>
      </c>
      <c r="I255" s="65">
        <v>333885.59999999998</v>
      </c>
      <c r="J255" s="65">
        <v>366152</v>
      </c>
      <c r="K255" s="65">
        <v>368252.6</v>
      </c>
      <c r="L255" s="18"/>
      <c r="M255" s="18"/>
    </row>
    <row r="256" spans="1:13" x14ac:dyDescent="0.2">
      <c r="A256" s="58" t="s">
        <v>56</v>
      </c>
      <c r="B256" s="59" t="s">
        <v>12</v>
      </c>
      <c r="C256" s="65">
        <f>SUM(C258:C259)</f>
        <v>153085.70000000001</v>
      </c>
      <c r="D256" s="65">
        <f t="shared" ref="D256:K256" si="62">SUM(D258:D259)</f>
        <v>147192.79999999999</v>
      </c>
      <c r="E256" s="65">
        <f t="shared" si="62"/>
        <v>163206.6</v>
      </c>
      <c r="F256" s="65">
        <f t="shared" si="62"/>
        <v>175060</v>
      </c>
      <c r="G256" s="65">
        <f t="shared" si="62"/>
        <v>175258.3</v>
      </c>
      <c r="H256" s="65">
        <f t="shared" si="62"/>
        <v>186800</v>
      </c>
      <c r="I256" s="65">
        <f t="shared" si="62"/>
        <v>187559.7</v>
      </c>
      <c r="J256" s="65">
        <f t="shared" si="62"/>
        <v>199706.2</v>
      </c>
      <c r="K256" s="65">
        <f t="shared" si="62"/>
        <v>200884.6</v>
      </c>
      <c r="L256" s="18"/>
      <c r="M256" s="18"/>
    </row>
    <row r="257" spans="1:13" x14ac:dyDescent="0.2">
      <c r="A257" s="86" t="s">
        <v>14</v>
      </c>
      <c r="B257" s="59" t="s">
        <v>1</v>
      </c>
      <c r="C257" s="60">
        <v>108.9</v>
      </c>
      <c r="D257" s="60">
        <f>D256/C256*100</f>
        <v>96.150587546714021</v>
      </c>
      <c r="E257" s="60">
        <f>E256/D256*100</f>
        <v>110.87947236549616</v>
      </c>
      <c r="F257" s="60">
        <f>F256/E256*100</f>
        <v>107.26281902815205</v>
      </c>
      <c r="G257" s="60">
        <f>G256/E256*100</f>
        <v>107.38432146739163</v>
      </c>
      <c r="H257" s="60">
        <f>H256/F256*100</f>
        <v>106.70627213526791</v>
      </c>
      <c r="I257" s="60">
        <f>I256/G256*100</f>
        <v>107.01901136779257</v>
      </c>
      <c r="J257" s="60">
        <f>J256/H256*100</f>
        <v>106.90910064239829</v>
      </c>
      <c r="K257" s="60">
        <f>K256/I256*100</f>
        <v>107.1043513078769</v>
      </c>
      <c r="L257" s="20"/>
      <c r="M257" s="20"/>
    </row>
    <row r="258" spans="1:13" ht="25.5" x14ac:dyDescent="0.2">
      <c r="A258" s="97" t="s">
        <v>112</v>
      </c>
      <c r="B258" s="59" t="s">
        <v>12</v>
      </c>
      <c r="C258" s="65">
        <v>19082</v>
      </c>
      <c r="D258" s="65">
        <v>22568</v>
      </c>
      <c r="E258" s="65">
        <v>23238</v>
      </c>
      <c r="F258" s="65">
        <v>23910</v>
      </c>
      <c r="G258" s="65">
        <v>23932</v>
      </c>
      <c r="H258" s="65">
        <v>24850</v>
      </c>
      <c r="I258" s="65">
        <v>24884</v>
      </c>
      <c r="J258" s="65">
        <v>25610</v>
      </c>
      <c r="K258" s="65">
        <v>25637</v>
      </c>
      <c r="L258" s="20"/>
      <c r="M258" s="20"/>
    </row>
    <row r="259" spans="1:13" x14ac:dyDescent="0.2">
      <c r="A259" s="97" t="s">
        <v>55</v>
      </c>
      <c r="B259" s="59" t="s">
        <v>12</v>
      </c>
      <c r="C259" s="65">
        <v>134003.70000000001</v>
      </c>
      <c r="D259" s="65">
        <v>124624.8</v>
      </c>
      <c r="E259" s="65">
        <v>139968.6</v>
      </c>
      <c r="F259" s="65">
        <v>151150</v>
      </c>
      <c r="G259" s="65">
        <v>151326.29999999999</v>
      </c>
      <c r="H259" s="65">
        <v>161950</v>
      </c>
      <c r="I259" s="65">
        <v>162675.70000000001</v>
      </c>
      <c r="J259" s="65">
        <v>174096.2</v>
      </c>
      <c r="K259" s="65">
        <v>175247.6</v>
      </c>
      <c r="L259" s="20"/>
      <c r="M259" s="20"/>
    </row>
    <row r="260" spans="1:13" ht="38.25" x14ac:dyDescent="0.2">
      <c r="A260" s="88" t="s">
        <v>44</v>
      </c>
      <c r="B260" s="59" t="s">
        <v>12</v>
      </c>
      <c r="C260" s="60">
        <f t="shared" ref="C260:K260" si="63">C262+C264</f>
        <v>139617.4</v>
      </c>
      <c r="D260" s="60">
        <f t="shared" si="63"/>
        <v>138817.79999999999</v>
      </c>
      <c r="E260" s="60">
        <f t="shared" si="63"/>
        <v>149766.79999999999</v>
      </c>
      <c r="F260" s="60">
        <f t="shared" si="63"/>
        <v>159020.1</v>
      </c>
      <c r="G260" s="60">
        <f t="shared" si="63"/>
        <v>159170</v>
      </c>
      <c r="H260" s="60">
        <f t="shared" si="63"/>
        <v>169326.9</v>
      </c>
      <c r="I260" s="60">
        <f t="shared" si="63"/>
        <v>169749.6</v>
      </c>
      <c r="J260" s="60">
        <f t="shared" si="63"/>
        <v>180367.6</v>
      </c>
      <c r="K260" s="60">
        <f t="shared" si="63"/>
        <v>181097.9</v>
      </c>
      <c r="L260" s="18"/>
      <c r="M260" s="18"/>
    </row>
    <row r="261" spans="1:13" x14ac:dyDescent="0.2">
      <c r="A261" s="86" t="s">
        <v>14</v>
      </c>
      <c r="B261" s="59" t="s">
        <v>1</v>
      </c>
      <c r="C261" s="60">
        <v>113.3</v>
      </c>
      <c r="D261" s="60">
        <f>D260/C260*100</f>
        <v>99.42729201374614</v>
      </c>
      <c r="E261" s="60">
        <f>E260/D260*100</f>
        <v>107.887317044356</v>
      </c>
      <c r="F261" s="60">
        <f>F260/E260*100</f>
        <v>106.1784721313402</v>
      </c>
      <c r="G261" s="60">
        <f>G260/E260*100</f>
        <v>106.27856106960955</v>
      </c>
      <c r="H261" s="60">
        <f>H260/F260*100</f>
        <v>106.48144479848773</v>
      </c>
      <c r="I261" s="60">
        <f>I260/G260*100</f>
        <v>106.64672991141546</v>
      </c>
      <c r="J261" s="60">
        <f>J260/H260*100</f>
        <v>106.52034614700914</v>
      </c>
      <c r="K261" s="60">
        <f>K260/I260*100</f>
        <v>106.68531766790615</v>
      </c>
      <c r="L261" s="20"/>
      <c r="M261" s="20"/>
    </row>
    <row r="262" spans="1:13" ht="38.25" x14ac:dyDescent="0.2">
      <c r="A262" s="58" t="s">
        <v>57</v>
      </c>
      <c r="B262" s="59" t="s">
        <v>12</v>
      </c>
      <c r="C262" s="65">
        <v>92048.4</v>
      </c>
      <c r="D262" s="65">
        <v>92505.4</v>
      </c>
      <c r="E262" s="65">
        <v>98795.7</v>
      </c>
      <c r="F262" s="65">
        <v>104328.2</v>
      </c>
      <c r="G262" s="65">
        <v>104427.1</v>
      </c>
      <c r="H262" s="65">
        <v>110587.8</v>
      </c>
      <c r="I262" s="65">
        <v>110901</v>
      </c>
      <c r="J262" s="65">
        <v>117223.1</v>
      </c>
      <c r="K262" s="65">
        <v>117776.8</v>
      </c>
      <c r="L262" s="18"/>
      <c r="M262" s="18"/>
    </row>
    <row r="263" spans="1:13" x14ac:dyDescent="0.2">
      <c r="A263" s="86" t="s">
        <v>14</v>
      </c>
      <c r="B263" s="59" t="s">
        <v>1</v>
      </c>
      <c r="C263" s="60">
        <v>119.1</v>
      </c>
      <c r="D263" s="60">
        <f>D262/C262*100</f>
        <v>100.49647793986642</v>
      </c>
      <c r="E263" s="60">
        <f>E262/D262*100</f>
        <v>106.79992735559223</v>
      </c>
      <c r="F263" s="60">
        <f>F262/E262*100</f>
        <v>105.59994007836373</v>
      </c>
      <c r="G263" s="60">
        <f>G262/E262*100</f>
        <v>105.70004564976007</v>
      </c>
      <c r="H263" s="60">
        <f>H262/F262*100</f>
        <v>105.99991181674756</v>
      </c>
      <c r="I263" s="60">
        <f>I262/G262*100</f>
        <v>106.19944439709614</v>
      </c>
      <c r="J263" s="60">
        <f>J262/H262*100</f>
        <v>106.00002893628411</v>
      </c>
      <c r="K263" s="60">
        <f>K262/I262*100</f>
        <v>106.19994409428229</v>
      </c>
      <c r="L263" s="20"/>
      <c r="M263" s="20"/>
    </row>
    <row r="264" spans="1:13" x14ac:dyDescent="0.2">
      <c r="A264" s="58" t="s">
        <v>56</v>
      </c>
      <c r="B264" s="59" t="s">
        <v>12</v>
      </c>
      <c r="C264" s="65">
        <v>47569</v>
      </c>
      <c r="D264" s="65">
        <v>46312.4</v>
      </c>
      <c r="E264" s="65">
        <v>50971.1</v>
      </c>
      <c r="F264" s="65">
        <v>54691.9</v>
      </c>
      <c r="G264" s="65">
        <v>54742.9</v>
      </c>
      <c r="H264" s="65">
        <v>58739.1</v>
      </c>
      <c r="I264" s="65">
        <v>58848.6</v>
      </c>
      <c r="J264" s="65">
        <v>63144.5</v>
      </c>
      <c r="K264" s="65">
        <v>63321.1</v>
      </c>
      <c r="L264" s="18"/>
      <c r="M264" s="18"/>
    </row>
    <row r="265" spans="1:13" x14ac:dyDescent="0.2">
      <c r="A265" s="86" t="s">
        <v>14</v>
      </c>
      <c r="B265" s="59" t="s">
        <v>1</v>
      </c>
      <c r="C265" s="60">
        <v>103.4</v>
      </c>
      <c r="D265" s="60">
        <f>D264/C264*100</f>
        <v>97.358363640185843</v>
      </c>
      <c r="E265" s="60">
        <f>E264/D264*100</f>
        <v>110.05929297553139</v>
      </c>
      <c r="F265" s="60">
        <f>F264/E264*100</f>
        <v>107.29982284078625</v>
      </c>
      <c r="G265" s="60">
        <f>G264/E264*100</f>
        <v>107.39987953958223</v>
      </c>
      <c r="H265" s="60">
        <f>H264/F264*100</f>
        <v>107.3999989029454</v>
      </c>
      <c r="I265" s="60">
        <f>I264/G264*100</f>
        <v>107.4999680323841</v>
      </c>
      <c r="J265" s="60">
        <f>J264/H264*100</f>
        <v>107.49994467058571</v>
      </c>
      <c r="K265" s="60">
        <f>K264/I264*100</f>
        <v>107.60001087536493</v>
      </c>
      <c r="L265" s="20"/>
      <c r="M265" s="20"/>
    </row>
    <row r="266" spans="1:13" ht="25.5" x14ac:dyDescent="0.2">
      <c r="A266" s="88" t="s">
        <v>69</v>
      </c>
      <c r="B266" s="59" t="s">
        <v>12</v>
      </c>
      <c r="C266" s="65">
        <f>C268+C276</f>
        <v>374555.5</v>
      </c>
      <c r="D266" s="65">
        <f t="shared" ref="D266:K266" si="64">D268+D276</f>
        <v>416104.5</v>
      </c>
      <c r="E266" s="65">
        <f t="shared" si="64"/>
        <v>463750.89999999997</v>
      </c>
      <c r="F266" s="65">
        <f t="shared" si="64"/>
        <v>490304.9</v>
      </c>
      <c r="G266" s="65">
        <f t="shared" si="64"/>
        <v>491417.1</v>
      </c>
      <c r="H266" s="65">
        <f t="shared" si="64"/>
        <v>520670.5</v>
      </c>
      <c r="I266" s="65">
        <f t="shared" si="64"/>
        <v>522837.50000000006</v>
      </c>
      <c r="J266" s="65">
        <f t="shared" si="64"/>
        <v>553769.69999999995</v>
      </c>
      <c r="K266" s="65">
        <f t="shared" si="64"/>
        <v>556521.79999999993</v>
      </c>
      <c r="L266" s="20"/>
      <c r="M266" s="20"/>
    </row>
    <row r="267" spans="1:13" x14ac:dyDescent="0.2">
      <c r="A267" s="86" t="s">
        <v>14</v>
      </c>
      <c r="B267" s="59" t="s">
        <v>1</v>
      </c>
      <c r="C267" s="60">
        <v>105.7</v>
      </c>
      <c r="D267" s="60">
        <f>D266/C266*100</f>
        <v>111.09288209624475</v>
      </c>
      <c r="E267" s="60">
        <f>E266/D266*100</f>
        <v>111.45058512945664</v>
      </c>
      <c r="F267" s="60">
        <f>F266/E266*100</f>
        <v>105.72591880684222</v>
      </c>
      <c r="G267" s="60">
        <f>G266/E266*100</f>
        <v>105.96574583467115</v>
      </c>
      <c r="H267" s="60">
        <f>H266/F266*100</f>
        <v>106.19320753270057</v>
      </c>
      <c r="I267" s="60">
        <f>I266/G266*100</f>
        <v>106.39383529795769</v>
      </c>
      <c r="J267" s="60">
        <f>J266/H266*100</f>
        <v>106.35703386306695</v>
      </c>
      <c r="K267" s="60">
        <f>K266/I266*100</f>
        <v>106.44259449637792</v>
      </c>
      <c r="L267" s="20"/>
      <c r="M267" s="20"/>
    </row>
    <row r="268" spans="1:13" ht="38.25" x14ac:dyDescent="0.2">
      <c r="A268" s="58" t="s">
        <v>57</v>
      </c>
      <c r="B268" s="59" t="s">
        <v>12</v>
      </c>
      <c r="C268" s="65">
        <f>SUM(C270:C275)</f>
        <v>325830.2</v>
      </c>
      <c r="D268" s="65">
        <f t="shared" ref="D268:K268" si="65">SUM(D270:D275)</f>
        <v>370224.5</v>
      </c>
      <c r="E268" s="65">
        <f t="shared" si="65"/>
        <v>414026.39999999997</v>
      </c>
      <c r="F268" s="65">
        <f t="shared" si="65"/>
        <v>437030</v>
      </c>
      <c r="G268" s="65">
        <f t="shared" si="65"/>
        <v>438112.5</v>
      </c>
      <c r="H268" s="65">
        <f t="shared" si="65"/>
        <v>463400</v>
      </c>
      <c r="I268" s="65">
        <f t="shared" si="65"/>
        <v>465481.80000000005</v>
      </c>
      <c r="J268" s="65">
        <f t="shared" si="65"/>
        <v>492204</v>
      </c>
      <c r="K268" s="65">
        <f t="shared" si="65"/>
        <v>494807.1</v>
      </c>
      <c r="L268" s="20"/>
      <c r="M268" s="20"/>
    </row>
    <row r="269" spans="1:13" x14ac:dyDescent="0.2">
      <c r="A269" s="86" t="s">
        <v>14</v>
      </c>
      <c r="B269" s="59" t="s">
        <v>1</v>
      </c>
      <c r="C269" s="60">
        <v>100</v>
      </c>
      <c r="D269" s="60">
        <f>D268/C268*100</f>
        <v>113.62498012768614</v>
      </c>
      <c r="E269" s="60">
        <f>E268/D268*100</f>
        <v>111.8311727073708</v>
      </c>
      <c r="F269" s="60">
        <f>F268/E268*100</f>
        <v>105.55607082060467</v>
      </c>
      <c r="G269" s="60">
        <f>G268/E268*100</f>
        <v>105.81752757795155</v>
      </c>
      <c r="H269" s="60">
        <f>H268/F268*100</f>
        <v>106.03391071551151</v>
      </c>
      <c r="I269" s="60">
        <f>I268/G268*100</f>
        <v>106.24709406830439</v>
      </c>
      <c r="J269" s="60">
        <f>J268/H268*100</f>
        <v>106.21579628830385</v>
      </c>
      <c r="K269" s="60">
        <f>K268/I268*100</f>
        <v>106.29998852801548</v>
      </c>
      <c r="L269" s="20"/>
      <c r="M269" s="20"/>
    </row>
    <row r="270" spans="1:13" ht="25.5" x14ac:dyDescent="0.2">
      <c r="A270" s="97" t="s">
        <v>100</v>
      </c>
      <c r="B270" s="93" t="s">
        <v>12</v>
      </c>
      <c r="C270" s="66">
        <v>4791.3</v>
      </c>
      <c r="D270" s="66">
        <v>5901.1</v>
      </c>
      <c r="E270" s="66">
        <v>6150.4</v>
      </c>
      <c r="F270" s="66">
        <v>6350</v>
      </c>
      <c r="G270" s="66">
        <v>6397</v>
      </c>
      <c r="H270" s="66">
        <v>6550</v>
      </c>
      <c r="I270" s="66">
        <v>6652.8</v>
      </c>
      <c r="J270" s="66">
        <v>6550</v>
      </c>
      <c r="K270" s="66">
        <v>6652.8</v>
      </c>
      <c r="L270" s="20"/>
      <c r="M270" s="20"/>
    </row>
    <row r="271" spans="1:13" ht="25.5" x14ac:dyDescent="0.2">
      <c r="A271" s="97" t="s">
        <v>121</v>
      </c>
      <c r="B271" s="59" t="s">
        <v>12</v>
      </c>
      <c r="C271" s="65">
        <v>26739</v>
      </c>
      <c r="D271" s="65">
        <v>27922</v>
      </c>
      <c r="E271" s="65">
        <v>29150</v>
      </c>
      <c r="F271" s="65">
        <v>30400</v>
      </c>
      <c r="G271" s="65">
        <v>30433</v>
      </c>
      <c r="H271" s="65">
        <v>31400</v>
      </c>
      <c r="I271" s="65">
        <v>31772</v>
      </c>
      <c r="J271" s="65">
        <v>32850</v>
      </c>
      <c r="K271" s="65">
        <v>33170</v>
      </c>
      <c r="L271" s="20"/>
      <c r="M271" s="20"/>
    </row>
    <row r="272" spans="1:13" ht="38.25" x14ac:dyDescent="0.2">
      <c r="A272" s="97" t="s">
        <v>144</v>
      </c>
      <c r="B272" s="59" t="s">
        <v>12</v>
      </c>
      <c r="C272" s="65">
        <v>7698.8</v>
      </c>
      <c r="D272" s="65">
        <v>7615.6</v>
      </c>
      <c r="E272" s="65">
        <v>8026.7</v>
      </c>
      <c r="F272" s="65">
        <v>8300</v>
      </c>
      <c r="G272" s="65">
        <v>8347.7999999999993</v>
      </c>
      <c r="H272" s="65">
        <v>8550</v>
      </c>
      <c r="I272" s="65">
        <v>8681.7000000000007</v>
      </c>
      <c r="J272" s="65">
        <v>8620</v>
      </c>
      <c r="K272" s="65">
        <v>8681.7000000000007</v>
      </c>
      <c r="L272" s="20"/>
      <c r="M272" s="20"/>
    </row>
    <row r="273" spans="1:13" ht="51" x14ac:dyDescent="0.2">
      <c r="A273" s="97" t="s">
        <v>155</v>
      </c>
      <c r="B273" s="59" t="s">
        <v>12</v>
      </c>
      <c r="C273" s="65">
        <v>6314.3</v>
      </c>
      <c r="D273" s="65">
        <v>6846.7</v>
      </c>
      <c r="E273" s="65">
        <v>6615.5</v>
      </c>
      <c r="F273" s="65">
        <v>6850</v>
      </c>
      <c r="G273" s="65">
        <v>6883.8</v>
      </c>
      <c r="H273" s="65">
        <v>7050</v>
      </c>
      <c r="I273" s="65">
        <v>7159.9</v>
      </c>
      <c r="J273" s="65">
        <v>7050</v>
      </c>
      <c r="K273" s="65">
        <v>7159.9</v>
      </c>
      <c r="L273" s="20"/>
      <c r="M273" s="20"/>
    </row>
    <row r="274" spans="1:13" x14ac:dyDescent="0.2">
      <c r="A274" s="97" t="s">
        <v>158</v>
      </c>
      <c r="B274" s="59" t="s">
        <v>12</v>
      </c>
      <c r="C274" s="65">
        <v>10291.799999999999</v>
      </c>
      <c r="D274" s="65">
        <v>10806</v>
      </c>
      <c r="E274" s="65">
        <v>11482.5</v>
      </c>
      <c r="F274" s="65">
        <v>12020</v>
      </c>
      <c r="G274" s="65">
        <v>12056.6</v>
      </c>
      <c r="H274" s="65">
        <v>12450</v>
      </c>
      <c r="I274" s="65">
        <v>12659.5</v>
      </c>
      <c r="J274" s="65">
        <v>13110</v>
      </c>
      <c r="K274" s="65">
        <v>13292.5</v>
      </c>
      <c r="L274" s="20"/>
      <c r="M274" s="20"/>
    </row>
    <row r="275" spans="1:13" x14ac:dyDescent="0.2">
      <c r="A275" s="58" t="s">
        <v>55</v>
      </c>
      <c r="B275" s="59" t="s">
        <v>12</v>
      </c>
      <c r="C275" s="105">
        <v>269995</v>
      </c>
      <c r="D275" s="105">
        <v>311133.09999999998</v>
      </c>
      <c r="E275" s="105">
        <v>352601.3</v>
      </c>
      <c r="F275" s="105">
        <v>373110</v>
      </c>
      <c r="G275" s="105">
        <v>373994.3</v>
      </c>
      <c r="H275" s="105">
        <v>397400</v>
      </c>
      <c r="I275" s="105">
        <v>398555.9</v>
      </c>
      <c r="J275" s="105">
        <v>424024</v>
      </c>
      <c r="K275" s="105">
        <v>425850.2</v>
      </c>
      <c r="L275" s="20"/>
      <c r="M275" s="20"/>
    </row>
    <row r="276" spans="1:13" x14ac:dyDescent="0.2">
      <c r="A276" s="58" t="s">
        <v>56</v>
      </c>
      <c r="B276" s="59" t="s">
        <v>12</v>
      </c>
      <c r="C276" s="65">
        <v>48725.3</v>
      </c>
      <c r="D276" s="65">
        <v>45880</v>
      </c>
      <c r="E276" s="65">
        <v>49724.5</v>
      </c>
      <c r="F276" s="65">
        <v>53274.9</v>
      </c>
      <c r="G276" s="65">
        <v>53304.6</v>
      </c>
      <c r="H276" s="65">
        <v>57270.5</v>
      </c>
      <c r="I276" s="65">
        <v>57355.7</v>
      </c>
      <c r="J276" s="65">
        <v>61565.7</v>
      </c>
      <c r="K276" s="65">
        <v>61714.7</v>
      </c>
      <c r="L276" s="20"/>
      <c r="M276" s="20"/>
    </row>
    <row r="277" spans="1:13" x14ac:dyDescent="0.2">
      <c r="A277" s="86" t="s">
        <v>14</v>
      </c>
      <c r="B277" s="59" t="s">
        <v>1</v>
      </c>
      <c r="C277" s="60">
        <v>101.9</v>
      </c>
      <c r="D277" s="60">
        <f>D276/C276*100</f>
        <v>94.160528513934239</v>
      </c>
      <c r="E277" s="60">
        <f>E276/D276*100</f>
        <v>108.37946817785526</v>
      </c>
      <c r="F277" s="60">
        <f>F276/E276*100</f>
        <v>107.14014218343071</v>
      </c>
      <c r="G277" s="60">
        <f>G276/E276*100</f>
        <v>107.19987129081237</v>
      </c>
      <c r="H277" s="60">
        <f>H276/F276*100</f>
        <v>107.49996715151038</v>
      </c>
      <c r="I277" s="60">
        <f>I276/G276*100</f>
        <v>107.59990694986922</v>
      </c>
      <c r="J277" s="60">
        <f>J276/H276*100</f>
        <v>107.49984721628063</v>
      </c>
      <c r="K277" s="60">
        <f>K276/I276*100</f>
        <v>107.5999421156049</v>
      </c>
      <c r="L277" s="20"/>
      <c r="M277" s="20"/>
    </row>
    <row r="278" spans="1:13" s="4" customFormat="1" ht="25.5" x14ac:dyDescent="0.2">
      <c r="A278" s="88" t="s">
        <v>60</v>
      </c>
      <c r="B278" s="59" t="s">
        <v>12</v>
      </c>
      <c r="C278" s="106">
        <f t="shared" ref="C278:K278" si="66">C280+C288</f>
        <v>776292.42</v>
      </c>
      <c r="D278" s="106">
        <f t="shared" si="66"/>
        <v>822175.92999999993</v>
      </c>
      <c r="E278" s="106">
        <f t="shared" si="66"/>
        <v>851972.43</v>
      </c>
      <c r="F278" s="106">
        <f t="shared" si="66"/>
        <v>879453.39999999991</v>
      </c>
      <c r="G278" s="106">
        <f t="shared" si="66"/>
        <v>880246.13</v>
      </c>
      <c r="H278" s="106">
        <f t="shared" si="66"/>
        <v>902607.2</v>
      </c>
      <c r="I278" s="106">
        <f t="shared" si="66"/>
        <v>904684.43</v>
      </c>
      <c r="J278" s="106">
        <f t="shared" si="66"/>
        <v>930222.5</v>
      </c>
      <c r="K278" s="106">
        <f t="shared" si="66"/>
        <v>932830.23</v>
      </c>
      <c r="L278" s="25"/>
      <c r="M278" s="25"/>
    </row>
    <row r="279" spans="1:13" x14ac:dyDescent="0.2">
      <c r="A279" s="86" t="s">
        <v>14</v>
      </c>
      <c r="B279" s="59" t="s">
        <v>1</v>
      </c>
      <c r="C279" s="60">
        <v>106.5</v>
      </c>
      <c r="D279" s="60">
        <f>D278/C278*100</f>
        <v>105.91059616426499</v>
      </c>
      <c r="E279" s="60">
        <f>E278/D278*100</f>
        <v>103.62410269052758</v>
      </c>
      <c r="F279" s="60">
        <f>F278/E278*100</f>
        <v>103.22557033917164</v>
      </c>
      <c r="G279" s="60">
        <f>G278/E278*100</f>
        <v>103.31861677730581</v>
      </c>
      <c r="H279" s="60">
        <f>H278/F278*100</f>
        <v>102.63274893246192</v>
      </c>
      <c r="I279" s="60">
        <f>I278/G278*100</f>
        <v>102.77630303242573</v>
      </c>
      <c r="J279" s="60">
        <f>J278/H278*100</f>
        <v>103.05950362461103</v>
      </c>
      <c r="K279" s="60">
        <f>K278/I278*100</f>
        <v>103.11111798398034</v>
      </c>
      <c r="L279" s="20"/>
      <c r="M279" s="20"/>
    </row>
    <row r="280" spans="1:13" ht="38.25" x14ac:dyDescent="0.2">
      <c r="A280" s="58" t="s">
        <v>57</v>
      </c>
      <c r="B280" s="59" t="s">
        <v>12</v>
      </c>
      <c r="C280" s="65">
        <f t="shared" ref="C280:K280" si="67">SUM(C283:C287)</f>
        <v>716692.42</v>
      </c>
      <c r="D280" s="65">
        <f t="shared" si="67"/>
        <v>768493.73</v>
      </c>
      <c r="E280" s="65">
        <f t="shared" si="67"/>
        <v>807599.83000000007</v>
      </c>
      <c r="F280" s="65">
        <f t="shared" si="67"/>
        <v>839468.39999999991</v>
      </c>
      <c r="G280" s="65">
        <f t="shared" si="67"/>
        <v>840126.13</v>
      </c>
      <c r="H280" s="65">
        <f t="shared" si="67"/>
        <v>863287.2</v>
      </c>
      <c r="I280" s="65">
        <f t="shared" si="67"/>
        <v>865164.43</v>
      </c>
      <c r="J280" s="65">
        <f t="shared" si="67"/>
        <v>892722.5</v>
      </c>
      <c r="K280" s="65">
        <f t="shared" si="67"/>
        <v>895080.23</v>
      </c>
      <c r="L280" s="18"/>
      <c r="M280" s="18"/>
    </row>
    <row r="281" spans="1:13" x14ac:dyDescent="0.2">
      <c r="A281" s="86" t="s">
        <v>14</v>
      </c>
      <c r="B281" s="59" t="s">
        <v>1</v>
      </c>
      <c r="C281" s="60">
        <v>100</v>
      </c>
      <c r="D281" s="60">
        <f>D280/C280*100</f>
        <v>107.22783003620995</v>
      </c>
      <c r="E281" s="60">
        <f>E280/D280*100</f>
        <v>105.08866871301605</v>
      </c>
      <c r="F281" s="60">
        <f>F280/E280*100</f>
        <v>103.94608428780872</v>
      </c>
      <c r="G281" s="60">
        <f>G280/E280*100</f>
        <v>104.02752685076715</v>
      </c>
      <c r="H281" s="60">
        <f>H280/F280*100</f>
        <v>102.83736707659277</v>
      </c>
      <c r="I281" s="60">
        <f>I280/G280*100</f>
        <v>102.98030249338869</v>
      </c>
      <c r="J281" s="60">
        <f>J280/H280*100</f>
        <v>103.40967640896332</v>
      </c>
      <c r="K281" s="60">
        <f>K280/I280*100</f>
        <v>103.45781668347136</v>
      </c>
      <c r="L281" s="20"/>
      <c r="M281" s="20"/>
    </row>
    <row r="282" spans="1:13" ht="25.5" x14ac:dyDescent="0.2">
      <c r="A282" s="98" t="s">
        <v>72</v>
      </c>
      <c r="B282" s="93" t="s">
        <v>12</v>
      </c>
      <c r="C282" s="66">
        <v>160279</v>
      </c>
      <c r="D282" s="66">
        <v>158341.79999999999</v>
      </c>
      <c r="E282" s="66">
        <v>159812.1</v>
      </c>
      <c r="F282" s="66">
        <v>161200</v>
      </c>
      <c r="G282" s="66">
        <v>161221.70000000001</v>
      </c>
      <c r="H282" s="66">
        <v>162900</v>
      </c>
      <c r="I282" s="66">
        <v>163499.79999999999</v>
      </c>
      <c r="J282" s="66">
        <v>165900</v>
      </c>
      <c r="K282" s="66">
        <v>166706.70000000001</v>
      </c>
      <c r="L282" s="18"/>
      <c r="M282" s="18"/>
    </row>
    <row r="283" spans="1:13" ht="38.25" x14ac:dyDescent="0.2">
      <c r="A283" s="91" t="s">
        <v>73</v>
      </c>
      <c r="B283" s="93" t="s">
        <v>12</v>
      </c>
      <c r="C283" s="66">
        <v>205421</v>
      </c>
      <c r="D283" s="66">
        <v>205046</v>
      </c>
      <c r="E283" s="66">
        <v>205500</v>
      </c>
      <c r="F283" s="66">
        <v>205500</v>
      </c>
      <c r="G283" s="66">
        <v>205500</v>
      </c>
      <c r="H283" s="66">
        <v>205500</v>
      </c>
      <c r="I283" s="66">
        <v>205500</v>
      </c>
      <c r="J283" s="66">
        <v>205500</v>
      </c>
      <c r="K283" s="66">
        <v>205500</v>
      </c>
      <c r="L283" s="18"/>
      <c r="M283" s="18"/>
    </row>
    <row r="284" spans="1:13" x14ac:dyDescent="0.2">
      <c r="A284" s="91" t="s">
        <v>118</v>
      </c>
      <c r="B284" s="59" t="s">
        <v>12</v>
      </c>
      <c r="C284" s="66">
        <v>5737.22</v>
      </c>
      <c r="D284" s="66">
        <v>5720.53</v>
      </c>
      <c r="E284" s="66">
        <v>5823.83</v>
      </c>
      <c r="F284" s="66">
        <v>5930</v>
      </c>
      <c r="G284" s="66">
        <v>5951.83</v>
      </c>
      <c r="H284" s="66">
        <v>6030</v>
      </c>
      <c r="I284" s="66">
        <v>6051.83</v>
      </c>
      <c r="J284" s="66">
        <v>6120</v>
      </c>
      <c r="K284" s="66">
        <v>6151.83</v>
      </c>
      <c r="L284" s="18"/>
      <c r="M284" s="18"/>
    </row>
    <row r="285" spans="1:13" ht="25.5" x14ac:dyDescent="0.2">
      <c r="A285" s="91" t="s">
        <v>120</v>
      </c>
      <c r="B285" s="59" t="s">
        <v>12</v>
      </c>
      <c r="C285" s="66">
        <v>18505</v>
      </c>
      <c r="D285" s="66">
        <v>18607</v>
      </c>
      <c r="E285" s="66">
        <v>8623</v>
      </c>
      <c r="F285" s="66">
        <v>8750</v>
      </c>
      <c r="G285" s="66">
        <v>8800</v>
      </c>
      <c r="H285" s="66">
        <v>8750</v>
      </c>
      <c r="I285" s="66">
        <v>8800</v>
      </c>
      <c r="J285" s="66">
        <v>8750</v>
      </c>
      <c r="K285" s="66">
        <v>8800</v>
      </c>
      <c r="L285" s="18"/>
      <c r="M285" s="18"/>
    </row>
    <row r="286" spans="1:13" ht="25.5" x14ac:dyDescent="0.2">
      <c r="A286" s="91" t="s">
        <v>126</v>
      </c>
      <c r="B286" s="59" t="s">
        <v>12</v>
      </c>
      <c r="C286" s="66">
        <v>1746</v>
      </c>
      <c r="D286" s="66">
        <v>1746</v>
      </c>
      <c r="E286" s="66">
        <v>1812.2</v>
      </c>
      <c r="F286" s="66">
        <v>1812.2</v>
      </c>
      <c r="G286" s="66">
        <v>1812.2</v>
      </c>
      <c r="H286" s="66">
        <v>1812.2</v>
      </c>
      <c r="I286" s="66">
        <v>1812.2</v>
      </c>
      <c r="J286" s="66">
        <v>1812.2</v>
      </c>
      <c r="K286" s="66">
        <v>1812.2</v>
      </c>
      <c r="L286" s="18"/>
      <c r="M286" s="18"/>
    </row>
    <row r="287" spans="1:13" s="4" customFormat="1" x14ac:dyDescent="0.2">
      <c r="A287" s="58" t="s">
        <v>55</v>
      </c>
      <c r="B287" s="107" t="s">
        <v>12</v>
      </c>
      <c r="C287" s="67">
        <v>485283.2</v>
      </c>
      <c r="D287" s="67">
        <v>537374.19999999995</v>
      </c>
      <c r="E287" s="67">
        <v>585840.80000000005</v>
      </c>
      <c r="F287" s="67">
        <v>617476.19999999995</v>
      </c>
      <c r="G287" s="67">
        <v>618062.1</v>
      </c>
      <c r="H287" s="66">
        <v>641195</v>
      </c>
      <c r="I287" s="66">
        <v>643000.4</v>
      </c>
      <c r="J287" s="66">
        <v>670540.30000000005</v>
      </c>
      <c r="K287" s="66">
        <v>672816.2</v>
      </c>
      <c r="L287" s="25"/>
      <c r="M287" s="25"/>
    </row>
    <row r="288" spans="1:13" x14ac:dyDescent="0.2">
      <c r="A288" s="58" t="s">
        <v>56</v>
      </c>
      <c r="B288" s="59" t="s">
        <v>12</v>
      </c>
      <c r="C288" s="66">
        <v>59600</v>
      </c>
      <c r="D288" s="66">
        <v>53682.2</v>
      </c>
      <c r="E288" s="66">
        <v>44372.6</v>
      </c>
      <c r="F288" s="66">
        <v>39985</v>
      </c>
      <c r="G288" s="66">
        <v>40120</v>
      </c>
      <c r="H288" s="66">
        <v>39320</v>
      </c>
      <c r="I288" s="66">
        <v>39520</v>
      </c>
      <c r="J288" s="66">
        <v>37500</v>
      </c>
      <c r="K288" s="66">
        <v>37750</v>
      </c>
      <c r="L288" s="18"/>
      <c r="M288" s="18"/>
    </row>
    <row r="289" spans="1:18" x14ac:dyDescent="0.2">
      <c r="A289" s="86" t="s">
        <v>14</v>
      </c>
      <c r="B289" s="59" t="s">
        <v>1</v>
      </c>
      <c r="C289" s="60">
        <v>101.6</v>
      </c>
      <c r="D289" s="60">
        <f>D288/C288*100</f>
        <v>90.070805369127513</v>
      </c>
      <c r="E289" s="60">
        <f>E288/D288*100</f>
        <v>82.657938758098595</v>
      </c>
      <c r="F289" s="60">
        <f>F288/E288*100</f>
        <v>90.111915912071865</v>
      </c>
      <c r="G289" s="60">
        <f>G288/E288*100</f>
        <v>90.416157718952689</v>
      </c>
      <c r="H289" s="60">
        <f>H288/F288*100</f>
        <v>98.336876328623234</v>
      </c>
      <c r="I289" s="60">
        <f>I288/G288*100</f>
        <v>98.504486540378863</v>
      </c>
      <c r="J289" s="60">
        <f>J288/H288*100</f>
        <v>95.371312309257377</v>
      </c>
      <c r="K289" s="60">
        <f>K288/I288*100</f>
        <v>95.521255060728748</v>
      </c>
      <c r="L289" s="20"/>
      <c r="M289" s="20"/>
    </row>
    <row r="290" spans="1:18" ht="38.25" x14ac:dyDescent="0.2">
      <c r="A290" s="88" t="s">
        <v>45</v>
      </c>
      <c r="B290" s="93" t="s">
        <v>12</v>
      </c>
      <c r="C290" s="66">
        <f>C292+C294</f>
        <v>257497</v>
      </c>
      <c r="D290" s="66">
        <f t="shared" ref="D290:K290" si="68">D292+D294</f>
        <v>260318.7</v>
      </c>
      <c r="E290" s="66">
        <f t="shared" si="68"/>
        <v>280329.2</v>
      </c>
      <c r="F290" s="66">
        <f t="shared" si="68"/>
        <v>297823.09999999998</v>
      </c>
      <c r="G290" s="66">
        <f t="shared" si="68"/>
        <v>298103.5</v>
      </c>
      <c r="H290" s="66">
        <f t="shared" si="68"/>
        <v>316449.7</v>
      </c>
      <c r="I290" s="66">
        <f t="shared" si="68"/>
        <v>317202.3</v>
      </c>
      <c r="J290" s="66">
        <f t="shared" si="68"/>
        <v>336955</v>
      </c>
      <c r="K290" s="66">
        <f t="shared" si="68"/>
        <v>338289.8</v>
      </c>
      <c r="L290" s="18"/>
      <c r="M290" s="18"/>
    </row>
    <row r="291" spans="1:18" x14ac:dyDescent="0.2">
      <c r="A291" s="86" t="s">
        <v>14</v>
      </c>
      <c r="B291" s="59" t="s">
        <v>1</v>
      </c>
      <c r="C291" s="60">
        <v>118.4</v>
      </c>
      <c r="D291" s="60">
        <f>D290/C290*100</f>
        <v>101.09581859206128</v>
      </c>
      <c r="E291" s="60">
        <f>E290/D290*100</f>
        <v>107.68692375922282</v>
      </c>
      <c r="F291" s="60">
        <f>F290/E290*100</f>
        <v>106.24048440191032</v>
      </c>
      <c r="G291" s="60">
        <f>G290/E290*100</f>
        <v>106.34050965793074</v>
      </c>
      <c r="H291" s="60">
        <f>H290/F290*100</f>
        <v>106.25424958641558</v>
      </c>
      <c r="I291" s="60">
        <f>I290/G290*100</f>
        <v>106.40676811912641</v>
      </c>
      <c r="J291" s="60">
        <f>J290/H290*100</f>
        <v>106.47979757920452</v>
      </c>
      <c r="K291" s="60">
        <f>K290/I290*100</f>
        <v>106.64796566733597</v>
      </c>
      <c r="L291" s="20"/>
      <c r="M291" s="20"/>
    </row>
    <row r="292" spans="1:18" ht="38.25" x14ac:dyDescent="0.2">
      <c r="A292" s="58" t="s">
        <v>57</v>
      </c>
      <c r="B292" s="59" t="s">
        <v>12</v>
      </c>
      <c r="C292" s="66">
        <v>172834.1</v>
      </c>
      <c r="D292" s="66">
        <v>179663.7</v>
      </c>
      <c r="E292" s="66">
        <v>193060.5</v>
      </c>
      <c r="F292" s="66">
        <v>203485.7</v>
      </c>
      <c r="G292" s="66">
        <v>203678.8</v>
      </c>
      <c r="H292" s="66">
        <v>215084.4</v>
      </c>
      <c r="I292" s="66">
        <v>215695.8</v>
      </c>
      <c r="J292" s="66">
        <v>227989.5</v>
      </c>
      <c r="K292" s="66">
        <v>229068.9</v>
      </c>
      <c r="L292" s="18"/>
      <c r="M292" s="18"/>
    </row>
    <row r="293" spans="1:18" x14ac:dyDescent="0.2">
      <c r="A293" s="86" t="s">
        <v>14</v>
      </c>
      <c r="B293" s="59" t="s">
        <v>1</v>
      </c>
      <c r="C293" s="60">
        <v>132.30000000000001</v>
      </c>
      <c r="D293" s="60">
        <f>D292/C292*100</f>
        <v>103.95153502694203</v>
      </c>
      <c r="E293" s="60">
        <f>E292/D292*100</f>
        <v>107.45659807740795</v>
      </c>
      <c r="F293" s="60">
        <f>F292/E292*100</f>
        <v>105.39996529585287</v>
      </c>
      <c r="G293" s="60">
        <f>G292/E292*100</f>
        <v>105.49998575576049</v>
      </c>
      <c r="H293" s="60">
        <f>H292/F292*100</f>
        <v>105.70000742066887</v>
      </c>
      <c r="I293" s="60">
        <f>I292/G292*100</f>
        <v>105.89997584431958</v>
      </c>
      <c r="J293" s="60">
        <f>J292/H292*100</f>
        <v>106.00001673761557</v>
      </c>
      <c r="K293" s="60">
        <f>K292/I292*100</f>
        <v>106.19998164081082</v>
      </c>
      <c r="L293" s="20"/>
      <c r="M293" s="20"/>
    </row>
    <row r="294" spans="1:18" x14ac:dyDescent="0.2">
      <c r="A294" s="58" t="s">
        <v>56</v>
      </c>
      <c r="B294" s="59" t="s">
        <v>12</v>
      </c>
      <c r="C294" s="65">
        <v>84662.9</v>
      </c>
      <c r="D294" s="65">
        <v>80655</v>
      </c>
      <c r="E294" s="65">
        <v>87268.7</v>
      </c>
      <c r="F294" s="65">
        <v>94337.4</v>
      </c>
      <c r="G294" s="65">
        <v>94424.7</v>
      </c>
      <c r="H294" s="65">
        <v>101365.3</v>
      </c>
      <c r="I294" s="65">
        <v>101506.5</v>
      </c>
      <c r="J294" s="65">
        <v>108965.5</v>
      </c>
      <c r="K294" s="65">
        <v>109220.9</v>
      </c>
      <c r="L294" s="18"/>
      <c r="M294" s="18"/>
    </row>
    <row r="295" spans="1:18" x14ac:dyDescent="0.2">
      <c r="A295" s="86" t="s">
        <v>14</v>
      </c>
      <c r="B295" s="59" t="s">
        <v>1</v>
      </c>
      <c r="C295" s="60">
        <v>108</v>
      </c>
      <c r="D295" s="60">
        <f>D294/C294*100</f>
        <v>95.266049237623577</v>
      </c>
      <c r="E295" s="60">
        <f>E294/D294*100</f>
        <v>108.19998760151262</v>
      </c>
      <c r="F295" s="60">
        <f>F294/E294*100</f>
        <v>108.09992586116212</v>
      </c>
      <c r="G295" s="60">
        <f>G294/E294*100</f>
        <v>108.19996172740053</v>
      </c>
      <c r="H295" s="60">
        <f>H294/F294*100</f>
        <v>107.44974951609861</v>
      </c>
      <c r="I295" s="60">
        <f>I294/G294*100</f>
        <v>107.49994440014108</v>
      </c>
      <c r="J295" s="60">
        <f>J294/H294*100</f>
        <v>107.49783209836107</v>
      </c>
      <c r="K295" s="60">
        <f>K294/I294*100</f>
        <v>107.59990739509291</v>
      </c>
      <c r="L295" s="20"/>
      <c r="M295" s="20"/>
    </row>
    <row r="296" spans="1:18" s="4" customFormat="1" ht="38.25" x14ac:dyDescent="0.2">
      <c r="A296" s="88" t="s">
        <v>70</v>
      </c>
      <c r="B296" s="93" t="s">
        <v>12</v>
      </c>
      <c r="C296" s="66">
        <f>C298+C306</f>
        <v>399095.08</v>
      </c>
      <c r="D296" s="66">
        <f t="shared" ref="D296:K296" si="69">D298+D306</f>
        <v>392326.5</v>
      </c>
      <c r="E296" s="66">
        <f t="shared" si="69"/>
        <v>428809.01</v>
      </c>
      <c r="F296" s="66">
        <f t="shared" si="69"/>
        <v>453793</v>
      </c>
      <c r="G296" s="66">
        <f t="shared" si="69"/>
        <v>455028.30000000005</v>
      </c>
      <c r="H296" s="66">
        <f t="shared" si="69"/>
        <v>479848.10000000003</v>
      </c>
      <c r="I296" s="66">
        <f t="shared" si="69"/>
        <v>481834</v>
      </c>
      <c r="J296" s="66">
        <f t="shared" si="69"/>
        <v>509368</v>
      </c>
      <c r="K296" s="66">
        <f t="shared" si="69"/>
        <v>512627.9</v>
      </c>
      <c r="L296"/>
      <c r="M296"/>
      <c r="N296"/>
      <c r="O296"/>
      <c r="P296"/>
      <c r="Q296"/>
      <c r="R296"/>
    </row>
    <row r="297" spans="1:18" x14ac:dyDescent="0.2">
      <c r="A297" s="86" t="s">
        <v>14</v>
      </c>
      <c r="B297" s="59" t="s">
        <v>1</v>
      </c>
      <c r="C297" s="60">
        <v>99.5</v>
      </c>
      <c r="D297" s="60">
        <f>D296/C296*100</f>
        <v>98.304018180329351</v>
      </c>
      <c r="E297" s="60">
        <f>E296/D296*100</f>
        <v>109.29901752749305</v>
      </c>
      <c r="F297" s="60">
        <f>F296/E296*100</f>
        <v>105.8263677808449</v>
      </c>
      <c r="G297" s="60">
        <f>G296/E296*100</f>
        <v>106.11444475012316</v>
      </c>
      <c r="H297" s="60">
        <f>H296/F296*100</f>
        <v>105.74162668882067</v>
      </c>
      <c r="I297" s="60">
        <f>I296/G296*100</f>
        <v>105.89099623034434</v>
      </c>
      <c r="J297" s="60">
        <f>J296/H296*100</f>
        <v>106.15192599491381</v>
      </c>
      <c r="K297" s="60">
        <f>K296/I296*100</f>
        <v>106.39097697547288</v>
      </c>
      <c r="L297" s="20"/>
      <c r="M297" s="20"/>
    </row>
    <row r="298" spans="1:18" ht="38.25" x14ac:dyDescent="0.2">
      <c r="A298" s="58" t="s">
        <v>57</v>
      </c>
      <c r="B298" s="59" t="s">
        <v>12</v>
      </c>
      <c r="C298" s="66">
        <f t="shared" ref="C298:K298" si="70">SUM(C300:C305)</f>
        <v>308682.78000000003</v>
      </c>
      <c r="D298" s="66">
        <f t="shared" si="70"/>
        <v>305020.5</v>
      </c>
      <c r="E298" s="66">
        <f t="shared" si="70"/>
        <v>331998.91000000003</v>
      </c>
      <c r="F298" s="66">
        <f t="shared" si="70"/>
        <v>350560.5</v>
      </c>
      <c r="G298" s="66">
        <f t="shared" si="70"/>
        <v>351698.9</v>
      </c>
      <c r="H298" s="66">
        <f t="shared" si="70"/>
        <v>368926.4</v>
      </c>
      <c r="I298" s="66">
        <f t="shared" si="70"/>
        <v>370754.9</v>
      </c>
      <c r="J298" s="66">
        <f t="shared" si="70"/>
        <v>390127.2</v>
      </c>
      <c r="K298" s="66">
        <f t="shared" si="70"/>
        <v>393106.8</v>
      </c>
      <c r="L298" s="18"/>
      <c r="M298" s="18"/>
    </row>
    <row r="299" spans="1:18" x14ac:dyDescent="0.2">
      <c r="A299" s="86" t="s">
        <v>14</v>
      </c>
      <c r="B299" s="59" t="s">
        <v>1</v>
      </c>
      <c r="C299" s="60">
        <v>96.9</v>
      </c>
      <c r="D299" s="60">
        <f>D298/C298*100</f>
        <v>98.813578133512976</v>
      </c>
      <c r="E299" s="60">
        <f>E298/D298*100</f>
        <v>108.84478584226306</v>
      </c>
      <c r="F299" s="60">
        <f>F298/E298*100</f>
        <v>105.59085871697589</v>
      </c>
      <c r="G299" s="60">
        <f>G298/E298*100</f>
        <v>105.93375140900312</v>
      </c>
      <c r="H299" s="60">
        <f>H298/F298*100</f>
        <v>105.23901009954059</v>
      </c>
      <c r="I299" s="60">
        <f>I298/G298*100</f>
        <v>105.41827114045566</v>
      </c>
      <c r="J299" s="60">
        <f>J298/H298*100</f>
        <v>105.74662046413594</v>
      </c>
      <c r="K299" s="60">
        <f>K298/I298*100</f>
        <v>106.02875376697649</v>
      </c>
      <c r="L299" s="18"/>
      <c r="M299" s="18"/>
    </row>
    <row r="300" spans="1:18" ht="25.5" x14ac:dyDescent="0.2">
      <c r="A300" s="98" t="s">
        <v>96</v>
      </c>
      <c r="B300" s="93" t="s">
        <v>12</v>
      </c>
      <c r="C300" s="66">
        <v>20501.78</v>
      </c>
      <c r="D300" s="66">
        <v>22326.7</v>
      </c>
      <c r="E300" s="66">
        <v>23175.11</v>
      </c>
      <c r="F300" s="66">
        <v>23220</v>
      </c>
      <c r="G300" s="66">
        <v>23286.7</v>
      </c>
      <c r="H300" s="95">
        <v>23220</v>
      </c>
      <c r="I300" s="95">
        <v>23286.7</v>
      </c>
      <c r="J300" s="95">
        <v>23230</v>
      </c>
      <c r="K300" s="95">
        <v>23286.7</v>
      </c>
      <c r="L300" s="18"/>
      <c r="M300" s="18"/>
    </row>
    <row r="301" spans="1:18" ht="38.25" x14ac:dyDescent="0.2">
      <c r="A301" s="91" t="s">
        <v>98</v>
      </c>
      <c r="B301" s="93" t="s">
        <v>12</v>
      </c>
      <c r="C301" s="66">
        <v>31082.2</v>
      </c>
      <c r="D301" s="66">
        <v>27704.3</v>
      </c>
      <c r="E301" s="66">
        <v>32631.8</v>
      </c>
      <c r="F301" s="66">
        <v>34100</v>
      </c>
      <c r="G301" s="66">
        <v>34577.300000000003</v>
      </c>
      <c r="H301" s="95">
        <v>35800</v>
      </c>
      <c r="I301" s="95">
        <v>36834</v>
      </c>
      <c r="J301" s="95">
        <v>35810</v>
      </c>
      <c r="K301" s="95">
        <v>36834</v>
      </c>
      <c r="L301" s="18"/>
      <c r="M301" s="18"/>
    </row>
    <row r="302" spans="1:18" ht="38.25" x14ac:dyDescent="0.2">
      <c r="A302" s="91" t="s">
        <v>99</v>
      </c>
      <c r="B302" s="93" t="s">
        <v>12</v>
      </c>
      <c r="C302" s="66">
        <v>1266.0999999999999</v>
      </c>
      <c r="D302" s="66">
        <v>4629.5</v>
      </c>
      <c r="E302" s="66">
        <v>5266.3</v>
      </c>
      <c r="F302" s="66">
        <v>5380</v>
      </c>
      <c r="G302" s="66">
        <v>5479.3</v>
      </c>
      <c r="H302" s="95">
        <v>5570</v>
      </c>
      <c r="I302" s="95">
        <v>5698.5</v>
      </c>
      <c r="J302" s="95">
        <v>5610</v>
      </c>
      <c r="K302" s="95">
        <v>5698.5</v>
      </c>
      <c r="L302" s="18"/>
      <c r="M302" s="18"/>
    </row>
    <row r="303" spans="1:18" ht="25.5" x14ac:dyDescent="0.2">
      <c r="A303" s="91" t="s">
        <v>103</v>
      </c>
      <c r="B303" s="93" t="s">
        <v>12</v>
      </c>
      <c r="C303" s="66">
        <v>4587.3</v>
      </c>
      <c r="D303" s="66">
        <v>5074.2</v>
      </c>
      <c r="E303" s="66">
        <v>4691.8999999999996</v>
      </c>
      <c r="F303" s="66">
        <v>4710.2</v>
      </c>
      <c r="G303" s="66">
        <v>4738.7</v>
      </c>
      <c r="H303" s="95">
        <v>4870</v>
      </c>
      <c r="I303" s="95">
        <v>4928.2</v>
      </c>
      <c r="J303" s="95">
        <v>4950</v>
      </c>
      <c r="K303" s="95">
        <v>4977.5</v>
      </c>
      <c r="L303" s="18"/>
      <c r="M303" s="18"/>
    </row>
    <row r="304" spans="1:18" ht="25.5" x14ac:dyDescent="0.2">
      <c r="A304" s="91" t="s">
        <v>154</v>
      </c>
      <c r="B304" s="59" t="s">
        <v>12</v>
      </c>
      <c r="C304" s="66">
        <v>15336</v>
      </c>
      <c r="D304" s="66">
        <v>16738.2</v>
      </c>
      <c r="E304" s="66">
        <v>17401.599999999999</v>
      </c>
      <c r="F304" s="66">
        <v>17950.3</v>
      </c>
      <c r="G304" s="66">
        <v>18099</v>
      </c>
      <c r="H304" s="95">
        <v>18750</v>
      </c>
      <c r="I304" s="95">
        <v>18824.099999999999</v>
      </c>
      <c r="J304" s="95">
        <v>18810</v>
      </c>
      <c r="K304" s="95">
        <v>18824.099999999999</v>
      </c>
      <c r="L304" s="18"/>
      <c r="M304" s="18"/>
    </row>
    <row r="305" spans="1:13" x14ac:dyDescent="0.2">
      <c r="A305" s="58" t="s">
        <v>55</v>
      </c>
      <c r="B305" s="59" t="s">
        <v>12</v>
      </c>
      <c r="C305" s="66">
        <v>235909.4</v>
      </c>
      <c r="D305" s="66">
        <v>228547.6</v>
      </c>
      <c r="E305" s="66">
        <v>248832.2</v>
      </c>
      <c r="F305" s="66">
        <v>265200</v>
      </c>
      <c r="G305" s="66">
        <v>265517.90000000002</v>
      </c>
      <c r="H305" s="95">
        <v>280716.40000000002</v>
      </c>
      <c r="I305" s="95">
        <v>281183.40000000002</v>
      </c>
      <c r="J305" s="95">
        <v>301717.2</v>
      </c>
      <c r="K305" s="95">
        <v>303486</v>
      </c>
      <c r="L305" s="18"/>
      <c r="M305" s="18"/>
    </row>
    <row r="306" spans="1:13" x14ac:dyDescent="0.2">
      <c r="A306" s="58" t="s">
        <v>56</v>
      </c>
      <c r="B306" s="59" t="s">
        <v>12</v>
      </c>
      <c r="C306" s="65">
        <v>90412.3</v>
      </c>
      <c r="D306" s="65">
        <v>87306</v>
      </c>
      <c r="E306" s="65">
        <v>96810.1</v>
      </c>
      <c r="F306" s="65">
        <v>103232.5</v>
      </c>
      <c r="G306" s="65">
        <v>103329.4</v>
      </c>
      <c r="H306" s="101">
        <v>110921.7</v>
      </c>
      <c r="I306" s="101">
        <v>111079.1</v>
      </c>
      <c r="J306" s="101">
        <v>119240.8</v>
      </c>
      <c r="K306" s="101">
        <v>119521.1</v>
      </c>
      <c r="L306" s="18"/>
      <c r="M306" s="18"/>
    </row>
    <row r="307" spans="1:13" x14ac:dyDescent="0.2">
      <c r="A307" s="86" t="s">
        <v>14</v>
      </c>
      <c r="B307" s="59" t="s">
        <v>1</v>
      </c>
      <c r="C307" s="60">
        <v>109.5</v>
      </c>
      <c r="D307" s="60">
        <f>D306/C306*100</f>
        <v>96.564294902352884</v>
      </c>
      <c r="E307" s="60">
        <f>E306/D306*100</f>
        <v>110.88596430944038</v>
      </c>
      <c r="F307" s="60">
        <f>F306/E306*100</f>
        <v>106.63401855798102</v>
      </c>
      <c r="G307" s="60">
        <f>G306/E306*100</f>
        <v>106.73411142019272</v>
      </c>
      <c r="H307" s="60">
        <f>H306/F306*100</f>
        <v>107.44842951589857</v>
      </c>
      <c r="I307" s="60">
        <f>I306/G306*100</f>
        <v>107.49999516110616</v>
      </c>
      <c r="J307" s="60">
        <f>J306/H306*100</f>
        <v>107.49997520773664</v>
      </c>
      <c r="K307" s="60">
        <f>K306/I306*100</f>
        <v>107.59998955699137</v>
      </c>
      <c r="L307" s="20"/>
      <c r="M307" s="20"/>
    </row>
    <row r="308" spans="1:13" ht="51" x14ac:dyDescent="0.2">
      <c r="A308" s="88" t="s">
        <v>46</v>
      </c>
      <c r="B308" s="59" t="s">
        <v>12</v>
      </c>
      <c r="C308" s="66">
        <f t="shared" ref="C308:K308" si="71">C310+C312</f>
        <v>584776</v>
      </c>
      <c r="D308" s="66">
        <f t="shared" si="71"/>
        <v>601060.10000000009</v>
      </c>
      <c r="E308" s="66">
        <f t="shared" si="71"/>
        <v>653895.69999999995</v>
      </c>
      <c r="F308" s="66">
        <f t="shared" si="71"/>
        <v>702155.6</v>
      </c>
      <c r="G308" s="66">
        <f t="shared" si="71"/>
        <v>702609.8</v>
      </c>
      <c r="H308" s="66">
        <f t="shared" si="71"/>
        <v>751643.1</v>
      </c>
      <c r="I308" s="66">
        <f t="shared" si="71"/>
        <v>752940.2</v>
      </c>
      <c r="J308" s="66">
        <f t="shared" si="71"/>
        <v>804919.3</v>
      </c>
      <c r="K308" s="66">
        <f t="shared" si="71"/>
        <v>807279.79999999993</v>
      </c>
      <c r="L308" s="18"/>
      <c r="M308" s="18"/>
    </row>
    <row r="309" spans="1:13" x14ac:dyDescent="0.2">
      <c r="A309" s="86" t="s">
        <v>14</v>
      </c>
      <c r="B309" s="59" t="s">
        <v>1</v>
      </c>
      <c r="C309" s="60">
        <v>105.3</v>
      </c>
      <c r="D309" s="60">
        <f>D308/C308*100</f>
        <v>102.78467310559942</v>
      </c>
      <c r="E309" s="60">
        <f>E308/D308*100</f>
        <v>108.79040215778753</v>
      </c>
      <c r="F309" s="60">
        <f>F308/E308*100</f>
        <v>107.38036662421851</v>
      </c>
      <c r="G309" s="60">
        <f>G308/E308*100</f>
        <v>107.44982724309094</v>
      </c>
      <c r="H309" s="60">
        <f>H308/F308*100</f>
        <v>107.04793923170305</v>
      </c>
      <c r="I309" s="60">
        <f>I308/G308*100</f>
        <v>107.16335012691253</v>
      </c>
      <c r="J309" s="60">
        <f>J308/H308*100</f>
        <v>107.08796501956847</v>
      </c>
      <c r="K309" s="60">
        <f>K308/I308*100</f>
        <v>107.21698748453063</v>
      </c>
      <c r="L309" s="20"/>
      <c r="M309" s="20"/>
    </row>
    <row r="310" spans="1:13" ht="38.25" x14ac:dyDescent="0.2">
      <c r="A310" s="58" t="s">
        <v>57</v>
      </c>
      <c r="B310" s="59" t="s">
        <v>12</v>
      </c>
      <c r="C310" s="66">
        <v>152310.39999999999</v>
      </c>
      <c r="D310" s="66">
        <v>182931.7</v>
      </c>
      <c r="E310" s="66">
        <v>198553.9</v>
      </c>
      <c r="F310" s="66">
        <v>209275.8</v>
      </c>
      <c r="G310" s="66">
        <v>209474.6</v>
      </c>
      <c r="H310" s="66">
        <v>221204.5</v>
      </c>
      <c r="I310" s="66">
        <v>221833.60000000001</v>
      </c>
      <c r="J310" s="66">
        <v>234697.9</v>
      </c>
      <c r="K310" s="66">
        <v>235809.1</v>
      </c>
      <c r="L310" s="18"/>
      <c r="M310" s="18"/>
    </row>
    <row r="311" spans="1:13" x14ac:dyDescent="0.2">
      <c r="A311" s="86" t="s">
        <v>14</v>
      </c>
      <c r="B311" s="59" t="s">
        <v>1</v>
      </c>
      <c r="C311" s="60">
        <v>100.7</v>
      </c>
      <c r="D311" s="60">
        <f>D310/C310*100</f>
        <v>120.10453652541129</v>
      </c>
      <c r="E311" s="60">
        <f>E310/D310*100</f>
        <v>108.53990861070004</v>
      </c>
      <c r="F311" s="60">
        <f>F310/E310*100</f>
        <v>105.39999466139925</v>
      </c>
      <c r="G311" s="60">
        <f>G310/E310*100</f>
        <v>105.50011860759221</v>
      </c>
      <c r="H311" s="60">
        <f>H310/F310*100</f>
        <v>105.69999015653029</v>
      </c>
      <c r="I311" s="60">
        <f>I310/G310*100</f>
        <v>105.89999933166121</v>
      </c>
      <c r="J311" s="60">
        <f>J310/H310*100</f>
        <v>106.09996632075749</v>
      </c>
      <c r="K311" s="60">
        <f>K310/I310*100</f>
        <v>106.29999242675592</v>
      </c>
      <c r="L311" s="18"/>
      <c r="M311" s="18"/>
    </row>
    <row r="312" spans="1:13" x14ac:dyDescent="0.2">
      <c r="A312" s="58" t="s">
        <v>56</v>
      </c>
      <c r="B312" s="59" t="s">
        <v>12</v>
      </c>
      <c r="C312" s="65">
        <v>432465.6</v>
      </c>
      <c r="D312" s="65">
        <v>418128.4</v>
      </c>
      <c r="E312" s="65">
        <v>455341.8</v>
      </c>
      <c r="F312" s="65">
        <v>492879.8</v>
      </c>
      <c r="G312" s="65">
        <v>493135.2</v>
      </c>
      <c r="H312" s="65">
        <v>530438.6</v>
      </c>
      <c r="I312" s="65">
        <v>531106.6</v>
      </c>
      <c r="J312" s="65">
        <v>570221.4</v>
      </c>
      <c r="K312" s="65">
        <v>571470.69999999995</v>
      </c>
      <c r="L312" s="18"/>
      <c r="M312" s="18"/>
    </row>
    <row r="313" spans="1:13" x14ac:dyDescent="0.2">
      <c r="A313" s="86" t="s">
        <v>14</v>
      </c>
      <c r="B313" s="59" t="s">
        <v>1</v>
      </c>
      <c r="C313" s="60">
        <v>107.6</v>
      </c>
      <c r="D313" s="60">
        <f>D312/C312*100</f>
        <v>96.684776777621167</v>
      </c>
      <c r="E313" s="60">
        <f>E312/D312*100</f>
        <v>108.89999339915681</v>
      </c>
      <c r="F313" s="60">
        <f>F312/E312*100</f>
        <v>108.24391698719511</v>
      </c>
      <c r="G313" s="60">
        <f>G312/E312*100</f>
        <v>108.30000672022643</v>
      </c>
      <c r="H313" s="60">
        <f>H312/F312*100</f>
        <v>107.62027577514841</v>
      </c>
      <c r="I313" s="60">
        <f>I312/G312*100</f>
        <v>107.69999789104487</v>
      </c>
      <c r="J313" s="60">
        <f>J312/H312*100</f>
        <v>107.49998209029283</v>
      </c>
      <c r="K313" s="60">
        <f>K312/I312*100</f>
        <v>107.59999969874221</v>
      </c>
      <c r="L313" s="20"/>
      <c r="M313" s="20"/>
    </row>
    <row r="314" spans="1:13" ht="51" x14ac:dyDescent="0.2">
      <c r="A314" s="88" t="s">
        <v>47</v>
      </c>
      <c r="B314" s="59" t="s">
        <v>12</v>
      </c>
      <c r="C314" s="60">
        <f t="shared" ref="C314:K314" si="72">C316+C321</f>
        <v>3672456.4</v>
      </c>
      <c r="D314" s="60">
        <f t="shared" si="72"/>
        <v>3902023.3000000003</v>
      </c>
      <c r="E314" s="60">
        <f t="shared" si="72"/>
        <v>4220866.3</v>
      </c>
      <c r="F314" s="60">
        <f t="shared" si="72"/>
        <v>4448012.1000000006</v>
      </c>
      <c r="G314" s="60">
        <f t="shared" si="72"/>
        <v>4452259.9800000004</v>
      </c>
      <c r="H314" s="60">
        <f t="shared" si="72"/>
        <v>4706621</v>
      </c>
      <c r="I314" s="60">
        <f t="shared" si="72"/>
        <v>4714181.6999999993</v>
      </c>
      <c r="J314" s="60">
        <f t="shared" si="72"/>
        <v>4995792.3000000007</v>
      </c>
      <c r="K314" s="60">
        <f t="shared" si="72"/>
        <v>5006528.5000000009</v>
      </c>
      <c r="L314" s="18"/>
      <c r="M314" s="18"/>
    </row>
    <row r="315" spans="1:13" x14ac:dyDescent="0.2">
      <c r="A315" s="86" t="s">
        <v>14</v>
      </c>
      <c r="B315" s="59" t="s">
        <v>1</v>
      </c>
      <c r="C315" s="60">
        <v>108.2</v>
      </c>
      <c r="D315" s="60">
        <f>D314/C314*100</f>
        <v>106.25104494092838</v>
      </c>
      <c r="E315" s="60">
        <f>E314/D314*100</f>
        <v>108.17122235020994</v>
      </c>
      <c r="F315" s="60">
        <f>F314/E314*100</f>
        <v>105.38149715853355</v>
      </c>
      <c r="G315" s="60">
        <f>G314/E314*100</f>
        <v>105.4821371622219</v>
      </c>
      <c r="H315" s="60">
        <f>H314/F314*100</f>
        <v>105.81403319473883</v>
      </c>
      <c r="I315" s="60">
        <f>I314/G314*100</f>
        <v>105.88289365797546</v>
      </c>
      <c r="J315" s="60">
        <f>J314/H314*100</f>
        <v>106.14392575905308</v>
      </c>
      <c r="K315" s="60">
        <f>K314/I314*100</f>
        <v>106.20143258372924</v>
      </c>
      <c r="L315" s="20"/>
      <c r="M315" s="20"/>
    </row>
    <row r="316" spans="1:13" ht="38.25" x14ac:dyDescent="0.2">
      <c r="A316" s="108" t="s">
        <v>57</v>
      </c>
      <c r="B316" s="93" t="s">
        <v>12</v>
      </c>
      <c r="C316" s="66">
        <f t="shared" ref="C316:K316" si="73">SUM(C318:C320)</f>
        <v>3668676.4</v>
      </c>
      <c r="D316" s="66">
        <f t="shared" si="73"/>
        <v>3898225.2</v>
      </c>
      <c r="E316" s="66">
        <f t="shared" si="73"/>
        <v>4216675.8</v>
      </c>
      <c r="F316" s="66">
        <f t="shared" si="73"/>
        <v>4443519.9000000004</v>
      </c>
      <c r="G316" s="66">
        <f t="shared" si="73"/>
        <v>4447763.58</v>
      </c>
      <c r="H316" s="66">
        <f t="shared" si="73"/>
        <v>4701796.4000000004</v>
      </c>
      <c r="I316" s="66">
        <f t="shared" si="73"/>
        <v>4709348.0999999996</v>
      </c>
      <c r="J316" s="66">
        <f t="shared" si="73"/>
        <v>4990605.9000000004</v>
      </c>
      <c r="K316" s="66">
        <f t="shared" si="73"/>
        <v>5001327.6000000006</v>
      </c>
      <c r="L316" s="18"/>
      <c r="M316" s="18"/>
    </row>
    <row r="317" spans="1:13" x14ac:dyDescent="0.2">
      <c r="A317" s="86" t="s">
        <v>14</v>
      </c>
      <c r="B317" s="59" t="s">
        <v>1</v>
      </c>
      <c r="C317" s="60">
        <v>100</v>
      </c>
      <c r="D317" s="60">
        <f>D316/C316*100</f>
        <v>106.25699230381835</v>
      </c>
      <c r="E317" s="60">
        <f>E316/D316*100</f>
        <v>108.16911757689114</v>
      </c>
      <c r="F317" s="60">
        <f>F316/E316*100</f>
        <v>105.37969032383283</v>
      </c>
      <c r="G317" s="60">
        <f>G316/E316*100</f>
        <v>105.48033073825596</v>
      </c>
      <c r="H317" s="60">
        <f>H316/F316*100</f>
        <v>105.81243036629586</v>
      </c>
      <c r="I317" s="60">
        <f>I316/G316*100</f>
        <v>105.88125954302635</v>
      </c>
      <c r="J317" s="60">
        <f>J316/H316*100</f>
        <v>106.14253522334569</v>
      </c>
      <c r="K317" s="60">
        <f>K316/I316*100</f>
        <v>106.1999982545355</v>
      </c>
      <c r="L317" s="20"/>
      <c r="M317" s="20"/>
    </row>
    <row r="318" spans="1:13" ht="25.5" x14ac:dyDescent="0.2">
      <c r="A318" s="98" t="s">
        <v>94</v>
      </c>
      <c r="B318" s="59" t="s">
        <v>12</v>
      </c>
      <c r="C318" s="65">
        <v>10120.4</v>
      </c>
      <c r="D318" s="65">
        <v>12201.9</v>
      </c>
      <c r="E318" s="65">
        <v>12665.6</v>
      </c>
      <c r="F318" s="65">
        <v>12710.2</v>
      </c>
      <c r="G318" s="65">
        <v>12726.58</v>
      </c>
      <c r="H318" s="65">
        <v>12710.2</v>
      </c>
      <c r="I318" s="65">
        <v>12726.6</v>
      </c>
      <c r="J318" s="65">
        <v>12715</v>
      </c>
      <c r="K318" s="65">
        <v>12726.6</v>
      </c>
      <c r="L318" s="18"/>
      <c r="M318" s="18"/>
    </row>
    <row r="319" spans="1:13" x14ac:dyDescent="0.2">
      <c r="A319" s="91" t="s">
        <v>102</v>
      </c>
      <c r="B319" s="59" t="s">
        <v>12</v>
      </c>
      <c r="C319" s="65">
        <v>4902.7</v>
      </c>
      <c r="D319" s="65">
        <v>4851.6000000000004</v>
      </c>
      <c r="E319" s="65">
        <v>4304.6000000000004</v>
      </c>
      <c r="F319" s="65">
        <v>4320</v>
      </c>
      <c r="G319" s="65">
        <v>4347.6000000000004</v>
      </c>
      <c r="H319" s="65">
        <v>4470.2</v>
      </c>
      <c r="I319" s="65">
        <v>4521.3999999999996</v>
      </c>
      <c r="J319" s="65">
        <v>4540</v>
      </c>
      <c r="K319" s="65">
        <v>4566.6000000000004</v>
      </c>
      <c r="L319" s="18"/>
      <c r="M319" s="18"/>
    </row>
    <row r="320" spans="1:13" x14ac:dyDescent="0.2">
      <c r="A320" s="58" t="s">
        <v>55</v>
      </c>
      <c r="B320" s="59" t="s">
        <v>12</v>
      </c>
      <c r="C320" s="65">
        <v>3653653.3</v>
      </c>
      <c r="D320" s="65">
        <v>3881171.7</v>
      </c>
      <c r="E320" s="65">
        <v>4199705.5999999996</v>
      </c>
      <c r="F320" s="65">
        <v>4426489.7</v>
      </c>
      <c r="G320" s="65">
        <v>4430689.4000000004</v>
      </c>
      <c r="H320" s="65">
        <v>4684616</v>
      </c>
      <c r="I320" s="65">
        <v>4692100.0999999996</v>
      </c>
      <c r="J320" s="65">
        <v>4973350.9000000004</v>
      </c>
      <c r="K320" s="65">
        <v>4984034.4000000004</v>
      </c>
      <c r="L320" s="18"/>
      <c r="M320" s="18"/>
    </row>
    <row r="321" spans="1:13" x14ac:dyDescent="0.2">
      <c r="A321" s="58" t="s">
        <v>56</v>
      </c>
      <c r="B321" s="59" t="s">
        <v>12</v>
      </c>
      <c r="C321" s="65">
        <v>3780</v>
      </c>
      <c r="D321" s="65">
        <v>3798.1</v>
      </c>
      <c r="E321" s="65">
        <v>4190.5</v>
      </c>
      <c r="F321" s="65">
        <v>4492.2</v>
      </c>
      <c r="G321" s="65">
        <v>4496.3999999999996</v>
      </c>
      <c r="H321" s="65">
        <v>4824.6000000000004</v>
      </c>
      <c r="I321" s="65">
        <v>4833.6000000000004</v>
      </c>
      <c r="J321" s="65">
        <v>5186.3999999999996</v>
      </c>
      <c r="K321" s="65">
        <v>5200.8999999999996</v>
      </c>
      <c r="L321" s="18"/>
      <c r="M321" s="18"/>
    </row>
    <row r="322" spans="1:13" x14ac:dyDescent="0.2">
      <c r="A322" s="86" t="s">
        <v>14</v>
      </c>
      <c r="B322" s="59" t="s">
        <v>1</v>
      </c>
      <c r="C322" s="60">
        <v>100</v>
      </c>
      <c r="D322" s="60">
        <f>D321/C321*100</f>
        <v>100.47883597883597</v>
      </c>
      <c r="E322" s="60">
        <f>E321/D321*100</f>
        <v>110.33148153023879</v>
      </c>
      <c r="F322" s="60">
        <f>F321/E321*100</f>
        <v>107.19961818398758</v>
      </c>
      <c r="G322" s="60">
        <f>G321/E321*100</f>
        <v>107.29984488724496</v>
      </c>
      <c r="H322" s="60">
        <f>H321/F321*100</f>
        <v>107.39949245358622</v>
      </c>
      <c r="I322" s="60">
        <f>I321/G321*100</f>
        <v>107.499332799573</v>
      </c>
      <c r="J322" s="60">
        <f>J321/H321*100</f>
        <v>107.49906728018901</v>
      </c>
      <c r="K322" s="60">
        <f>K321/I321*100</f>
        <v>107.59889109566367</v>
      </c>
      <c r="L322" s="20"/>
      <c r="M322" s="20"/>
    </row>
    <row r="323" spans="1:13" x14ac:dyDescent="0.2">
      <c r="A323" s="88" t="s">
        <v>71</v>
      </c>
      <c r="B323" s="59" t="s">
        <v>12</v>
      </c>
      <c r="C323" s="65">
        <f>C325+C337</f>
        <v>2081425.7</v>
      </c>
      <c r="D323" s="65">
        <f t="shared" ref="D323:K323" si="74">D325+D337</f>
        <v>2270115.8599999994</v>
      </c>
      <c r="E323" s="65">
        <f t="shared" si="74"/>
        <v>2440081.6000000006</v>
      </c>
      <c r="F323" s="65">
        <f t="shared" si="74"/>
        <v>2550841.6</v>
      </c>
      <c r="G323" s="65">
        <f t="shared" si="74"/>
        <v>2553207.84</v>
      </c>
      <c r="H323" s="65">
        <f t="shared" si="74"/>
        <v>2681208.2000000002</v>
      </c>
      <c r="I323" s="65">
        <f t="shared" si="74"/>
        <v>2689048.2200000007</v>
      </c>
      <c r="J323" s="65">
        <f t="shared" si="74"/>
        <v>2842913.4</v>
      </c>
      <c r="K323" s="65">
        <f t="shared" si="74"/>
        <v>2854527.2800000007</v>
      </c>
      <c r="L323" s="20"/>
      <c r="M323" s="20"/>
    </row>
    <row r="324" spans="1:13" x14ac:dyDescent="0.2">
      <c r="A324" s="86" t="s">
        <v>14</v>
      </c>
      <c r="B324" s="59" t="s">
        <v>1</v>
      </c>
      <c r="C324" s="60">
        <v>109.1</v>
      </c>
      <c r="D324" s="60">
        <f>D323/C323*100</f>
        <v>109.06542856658297</v>
      </c>
      <c r="E324" s="60">
        <f t="shared" ref="E324:F324" si="75">E323/D323*100</f>
        <v>107.48709539432939</v>
      </c>
      <c r="F324" s="60">
        <f t="shared" si="75"/>
        <v>104.53919245979313</v>
      </c>
      <c r="G324" s="60">
        <f>G323/E323*100</f>
        <v>104.63616626591501</v>
      </c>
      <c r="H324" s="60">
        <f>H323/F323*100</f>
        <v>105.11072894530183</v>
      </c>
      <c r="I324" s="60">
        <f>I323/G323*100</f>
        <v>105.32038081161465</v>
      </c>
      <c r="J324" s="60">
        <f>J323/H323*100</f>
        <v>106.03105719279837</v>
      </c>
      <c r="K324" s="60">
        <f>K323/I323*100</f>
        <v>106.1538152707429</v>
      </c>
      <c r="L324" s="20"/>
      <c r="M324" s="20"/>
    </row>
    <row r="325" spans="1:13" ht="38.25" x14ac:dyDescent="0.2">
      <c r="A325" s="58" t="s">
        <v>57</v>
      </c>
      <c r="B325" s="93" t="s">
        <v>12</v>
      </c>
      <c r="C325" s="66">
        <f>SUM(C327:C336)</f>
        <v>2071267.4</v>
      </c>
      <c r="D325" s="66">
        <f t="shared" ref="D325:K325" si="76">SUM(D327:D336)</f>
        <v>2260223.0599999996</v>
      </c>
      <c r="E325" s="66">
        <f t="shared" si="76"/>
        <v>2429437.0000000005</v>
      </c>
      <c r="F325" s="66">
        <f t="shared" si="76"/>
        <v>2539420</v>
      </c>
      <c r="G325" s="66">
        <f t="shared" si="76"/>
        <v>2541775.54</v>
      </c>
      <c r="H325" s="66">
        <f t="shared" si="76"/>
        <v>2668930</v>
      </c>
      <c r="I325" s="66">
        <f t="shared" si="76"/>
        <v>2676747.1200000006</v>
      </c>
      <c r="J325" s="66">
        <f t="shared" si="76"/>
        <v>2829714.3</v>
      </c>
      <c r="K325" s="66">
        <f t="shared" si="76"/>
        <v>2841291.3800000008</v>
      </c>
      <c r="L325" s="20"/>
      <c r="M325" s="20"/>
    </row>
    <row r="326" spans="1:13" x14ac:dyDescent="0.2">
      <c r="A326" s="86" t="s">
        <v>14</v>
      </c>
      <c r="B326" s="59" t="s">
        <v>1</v>
      </c>
      <c r="C326" s="60">
        <v>109.1</v>
      </c>
      <c r="D326" s="60">
        <f>D325/C325*100</f>
        <v>109.12270718884484</v>
      </c>
      <c r="E326" s="60">
        <f>E325/D325*100</f>
        <v>107.48660355673042</v>
      </c>
      <c r="F326" s="60">
        <f>F325/E325*100</f>
        <v>104.5270982536283</v>
      </c>
      <c r="G326" s="60">
        <f>G325/E325*100</f>
        <v>104.62405652009086</v>
      </c>
      <c r="H326" s="60">
        <f>H325/F325*100</f>
        <v>105.09998346079026</v>
      </c>
      <c r="I326" s="60">
        <f>I325/G325*100</f>
        <v>105.31012978431606</v>
      </c>
      <c r="J326" s="60">
        <f>J325/H325*100</f>
        <v>106.02429812696472</v>
      </c>
      <c r="K326" s="60">
        <f>K325/I325*100</f>
        <v>106.14717239333389</v>
      </c>
      <c r="L326" s="20"/>
      <c r="M326" s="20"/>
    </row>
    <row r="327" spans="1:13" ht="25.5" x14ac:dyDescent="0.2">
      <c r="A327" s="97" t="s">
        <v>74</v>
      </c>
      <c r="B327" s="93" t="s">
        <v>12</v>
      </c>
      <c r="C327" s="66">
        <v>380329.4</v>
      </c>
      <c r="D327" s="66">
        <v>406400.9</v>
      </c>
      <c r="E327" s="66">
        <v>437404.2</v>
      </c>
      <c r="F327" s="109">
        <v>441700</v>
      </c>
      <c r="G327" s="66">
        <v>441778.24</v>
      </c>
      <c r="H327" s="110">
        <v>445500</v>
      </c>
      <c r="I327" s="66">
        <v>446196.02</v>
      </c>
      <c r="J327" s="111">
        <v>449000</v>
      </c>
      <c r="K327" s="66">
        <v>450657.98</v>
      </c>
      <c r="L327" s="20"/>
      <c r="M327" s="20"/>
    </row>
    <row r="328" spans="1:13" ht="25.5" x14ac:dyDescent="0.2">
      <c r="A328" s="97" t="s">
        <v>75</v>
      </c>
      <c r="B328" s="93" t="s">
        <v>12</v>
      </c>
      <c r="C328" s="66">
        <v>315962.90000000002</v>
      </c>
      <c r="D328" s="66">
        <v>326734.5</v>
      </c>
      <c r="E328" s="66">
        <v>338932.2</v>
      </c>
      <c r="F328" s="109">
        <v>353000</v>
      </c>
      <c r="G328" s="66">
        <v>353059.2</v>
      </c>
      <c r="H328" s="110">
        <v>366950</v>
      </c>
      <c r="I328" s="66">
        <v>367181.1</v>
      </c>
      <c r="J328" s="112">
        <v>380200</v>
      </c>
      <c r="K328" s="66">
        <v>381868.4</v>
      </c>
      <c r="L328" s="20"/>
      <c r="M328" s="20"/>
    </row>
    <row r="329" spans="1:13" ht="38.25" x14ac:dyDescent="0.2">
      <c r="A329" s="97" t="s">
        <v>90</v>
      </c>
      <c r="B329" s="93" t="s">
        <v>12</v>
      </c>
      <c r="C329" s="66">
        <v>447424.6</v>
      </c>
      <c r="D329" s="66">
        <v>492332.5</v>
      </c>
      <c r="E329" s="66">
        <v>542550.4</v>
      </c>
      <c r="F329" s="66">
        <v>563000</v>
      </c>
      <c r="G329" s="66">
        <v>563166.9</v>
      </c>
      <c r="H329" s="66">
        <v>645800</v>
      </c>
      <c r="I329" s="66">
        <v>646848.80000000005</v>
      </c>
      <c r="J329" s="66">
        <v>645800</v>
      </c>
      <c r="K329" s="66">
        <v>646848.80000000005</v>
      </c>
      <c r="L329" s="20"/>
      <c r="M329" s="20"/>
    </row>
    <row r="330" spans="1:13" ht="38.25" x14ac:dyDescent="0.2">
      <c r="A330" s="97" t="s">
        <v>91</v>
      </c>
      <c r="B330" s="93" t="s">
        <v>12</v>
      </c>
      <c r="C330" s="66">
        <v>34463.300000000003</v>
      </c>
      <c r="D330" s="66">
        <v>38947.5</v>
      </c>
      <c r="E330" s="66">
        <v>39950.5</v>
      </c>
      <c r="F330" s="66">
        <v>41400</v>
      </c>
      <c r="G330" s="66">
        <v>41468.1</v>
      </c>
      <c r="H330" s="66">
        <v>41400</v>
      </c>
      <c r="I330" s="66">
        <v>41468.1</v>
      </c>
      <c r="J330" s="66">
        <v>41400</v>
      </c>
      <c r="K330" s="66">
        <v>41468.1</v>
      </c>
      <c r="L330" s="20"/>
      <c r="M330" s="20"/>
    </row>
    <row r="331" spans="1:13" ht="38.25" x14ac:dyDescent="0.2">
      <c r="A331" s="97" t="s">
        <v>92</v>
      </c>
      <c r="B331" s="93" t="s">
        <v>12</v>
      </c>
      <c r="C331" s="66">
        <v>398196.1</v>
      </c>
      <c r="D331" s="66">
        <v>445835.46</v>
      </c>
      <c r="E331" s="66">
        <v>469328.6</v>
      </c>
      <c r="F331" s="66">
        <v>486100</v>
      </c>
      <c r="G331" s="66">
        <v>486124</v>
      </c>
      <c r="H331" s="66">
        <v>486100</v>
      </c>
      <c r="I331" s="66">
        <v>486124</v>
      </c>
      <c r="J331" s="66">
        <v>486100</v>
      </c>
      <c r="K331" s="66">
        <v>486124</v>
      </c>
      <c r="L331" s="20"/>
      <c r="M331" s="20"/>
    </row>
    <row r="332" spans="1:13" x14ac:dyDescent="0.2">
      <c r="A332" s="97" t="s">
        <v>93</v>
      </c>
      <c r="B332" s="93" t="s">
        <v>12</v>
      </c>
      <c r="C332" s="66">
        <v>14202</v>
      </c>
      <c r="D332" s="66">
        <v>16034.7</v>
      </c>
      <c r="E332" s="66">
        <v>17964.599999999999</v>
      </c>
      <c r="F332" s="66">
        <v>18100</v>
      </c>
      <c r="G332" s="66">
        <v>18136</v>
      </c>
      <c r="H332" s="66">
        <v>18100</v>
      </c>
      <c r="I332" s="66">
        <v>18136</v>
      </c>
      <c r="J332" s="66">
        <v>18110</v>
      </c>
      <c r="K332" s="66">
        <v>18136</v>
      </c>
      <c r="L332" s="20"/>
      <c r="M332" s="20"/>
    </row>
    <row r="333" spans="1:13" ht="38.25" x14ac:dyDescent="0.2">
      <c r="A333" s="97" t="s">
        <v>97</v>
      </c>
      <c r="B333" s="93" t="s">
        <v>12</v>
      </c>
      <c r="C333" s="66">
        <v>197956.6</v>
      </c>
      <c r="D333" s="66">
        <v>235990.5</v>
      </c>
      <c r="E333" s="66">
        <v>257029</v>
      </c>
      <c r="F333" s="66">
        <v>266000</v>
      </c>
      <c r="G333" s="66">
        <v>266331.40000000002</v>
      </c>
      <c r="H333" s="66">
        <v>276500</v>
      </c>
      <c r="I333" s="66">
        <v>277421.5</v>
      </c>
      <c r="J333" s="66">
        <v>277000</v>
      </c>
      <c r="K333" s="66">
        <v>277421.5</v>
      </c>
      <c r="L333" s="20"/>
      <c r="M333" s="20"/>
    </row>
    <row r="334" spans="1:13" ht="25.5" x14ac:dyDescent="0.2">
      <c r="A334" s="97" t="s">
        <v>104</v>
      </c>
      <c r="B334" s="93" t="s">
        <v>12</v>
      </c>
      <c r="C334" s="66">
        <v>21099.9</v>
      </c>
      <c r="D334" s="66">
        <v>15503.2</v>
      </c>
      <c r="E334" s="66">
        <v>17532.2</v>
      </c>
      <c r="F334" s="66">
        <v>17500</v>
      </c>
      <c r="G334" s="66">
        <v>17532.2</v>
      </c>
      <c r="H334" s="66">
        <v>17500</v>
      </c>
      <c r="I334" s="66">
        <v>17532.2</v>
      </c>
      <c r="J334" s="66">
        <v>17500</v>
      </c>
      <c r="K334" s="66">
        <v>17532.2</v>
      </c>
      <c r="L334" s="20"/>
      <c r="M334" s="20"/>
    </row>
    <row r="335" spans="1:13" ht="25.5" x14ac:dyDescent="0.2">
      <c r="A335" s="97" t="s">
        <v>145</v>
      </c>
      <c r="B335" s="93" t="s">
        <v>12</v>
      </c>
      <c r="C335" s="66">
        <v>24136.5</v>
      </c>
      <c r="D335" s="66">
        <v>25538.5</v>
      </c>
      <c r="E335" s="66">
        <v>29508.6</v>
      </c>
      <c r="F335" s="66">
        <v>29700</v>
      </c>
      <c r="G335" s="66">
        <v>29784.6</v>
      </c>
      <c r="H335" s="66">
        <v>30100</v>
      </c>
      <c r="I335" s="66">
        <v>30305.200000000001</v>
      </c>
      <c r="J335" s="66">
        <v>30200</v>
      </c>
      <c r="K335" s="66">
        <v>30305.200000000001</v>
      </c>
      <c r="L335" s="20"/>
      <c r="M335" s="20"/>
    </row>
    <row r="336" spans="1:13" x14ac:dyDescent="0.2">
      <c r="A336" s="58" t="s">
        <v>55</v>
      </c>
      <c r="B336" s="59" t="s">
        <v>12</v>
      </c>
      <c r="C336" s="66">
        <v>237496.1</v>
      </c>
      <c r="D336" s="66">
        <v>256905.3</v>
      </c>
      <c r="E336" s="66">
        <v>279236.7</v>
      </c>
      <c r="F336" s="66">
        <v>322920</v>
      </c>
      <c r="G336" s="66">
        <v>324394.90000000002</v>
      </c>
      <c r="H336" s="66">
        <v>340980</v>
      </c>
      <c r="I336" s="66">
        <v>345534.2</v>
      </c>
      <c r="J336" s="66">
        <v>484404.3</v>
      </c>
      <c r="K336" s="66">
        <v>490929.2</v>
      </c>
      <c r="L336" s="20"/>
      <c r="M336" s="20"/>
    </row>
    <row r="337" spans="1:13" x14ac:dyDescent="0.2">
      <c r="A337" s="58" t="s">
        <v>56</v>
      </c>
      <c r="B337" s="59" t="s">
        <v>12</v>
      </c>
      <c r="C337" s="66">
        <v>10158.299999999999</v>
      </c>
      <c r="D337" s="66">
        <v>9892.7999999999993</v>
      </c>
      <c r="E337" s="66">
        <v>10644.6</v>
      </c>
      <c r="F337" s="66">
        <v>11421.6</v>
      </c>
      <c r="G337" s="66">
        <v>11432.3</v>
      </c>
      <c r="H337" s="66">
        <v>12278.2</v>
      </c>
      <c r="I337" s="66">
        <v>12301.1</v>
      </c>
      <c r="J337" s="66">
        <v>13199.1</v>
      </c>
      <c r="K337" s="66">
        <v>13235.9</v>
      </c>
      <c r="L337" s="20"/>
      <c r="M337" s="20"/>
    </row>
    <row r="338" spans="1:13" x14ac:dyDescent="0.2">
      <c r="A338" s="86" t="s">
        <v>14</v>
      </c>
      <c r="B338" s="59" t="s">
        <v>1</v>
      </c>
      <c r="C338" s="60">
        <v>109.5</v>
      </c>
      <c r="D338" s="60">
        <f>D337/C337*100</f>
        <v>97.386373704261544</v>
      </c>
      <c r="E338" s="60">
        <f t="shared" ref="E338:F338" si="77">E337/D337*100</f>
        <v>107.59946627850559</v>
      </c>
      <c r="F338" s="60">
        <f t="shared" si="77"/>
        <v>107.29947579054169</v>
      </c>
      <c r="G338" s="60">
        <f>G337/E337*100</f>
        <v>107.39999624222609</v>
      </c>
      <c r="H338" s="60">
        <f>H337/F337*100</f>
        <v>107.49982489318484</v>
      </c>
      <c r="I338" s="60">
        <f>I337/G337*100</f>
        <v>107.59952065638588</v>
      </c>
      <c r="J338" s="60">
        <f>J337/H337*100</f>
        <v>107.50028505807039</v>
      </c>
      <c r="K338" s="60">
        <f>K337/I337*100</f>
        <v>107.59932038598174</v>
      </c>
      <c r="L338" s="20"/>
      <c r="M338" s="20"/>
    </row>
    <row r="339" spans="1:13" ht="38.25" x14ac:dyDescent="0.2">
      <c r="A339" s="88" t="s">
        <v>48</v>
      </c>
      <c r="B339" s="93" t="s">
        <v>12</v>
      </c>
      <c r="C339" s="66">
        <f t="shared" ref="C339:K339" si="78">C341+C367</f>
        <v>2592045.2800000003</v>
      </c>
      <c r="D339" s="66">
        <f t="shared" si="78"/>
        <v>3057528.870000001</v>
      </c>
      <c r="E339" s="66">
        <f t="shared" si="78"/>
        <v>3065837.8000000003</v>
      </c>
      <c r="F339" s="66">
        <f t="shared" si="78"/>
        <v>3231972.1</v>
      </c>
      <c r="G339" s="66">
        <f t="shared" si="78"/>
        <v>3236114.8000000007</v>
      </c>
      <c r="H339" s="66">
        <f t="shared" si="78"/>
        <v>3417984.3000000003</v>
      </c>
      <c r="I339" s="66">
        <f t="shared" si="78"/>
        <v>3428736.8000000003</v>
      </c>
      <c r="J339" s="66">
        <f t="shared" si="78"/>
        <v>3628500.1000000006</v>
      </c>
      <c r="K339" s="66">
        <f t="shared" si="78"/>
        <v>3641329.1</v>
      </c>
      <c r="L339" s="18"/>
      <c r="M339" s="18"/>
    </row>
    <row r="340" spans="1:13" x14ac:dyDescent="0.2">
      <c r="A340" s="86" t="s">
        <v>14</v>
      </c>
      <c r="B340" s="59" t="s">
        <v>1</v>
      </c>
      <c r="C340" s="60">
        <v>107.3</v>
      </c>
      <c r="D340" s="60">
        <f>D339/C339*100</f>
        <v>117.95815812291677</v>
      </c>
      <c r="E340" s="60">
        <f>E339/D339*100</f>
        <v>100.27175311675795</v>
      </c>
      <c r="F340" s="60">
        <f>F339/E339*100</f>
        <v>105.41888745712509</v>
      </c>
      <c r="G340" s="60">
        <f>G339/E339*100</f>
        <v>105.55401202242338</v>
      </c>
      <c r="H340" s="60">
        <f>H339/F339*100</f>
        <v>105.75537765316724</v>
      </c>
      <c r="I340" s="60">
        <f>I339/G339*100</f>
        <v>105.95226102609215</v>
      </c>
      <c r="J340" s="60">
        <f>J339/H339*100</f>
        <v>106.15906281371743</v>
      </c>
      <c r="K340" s="60">
        <f>K339/I339*100</f>
        <v>106.20030968839602</v>
      </c>
      <c r="L340" s="20"/>
      <c r="M340" s="20"/>
    </row>
    <row r="341" spans="1:13" s="4" customFormat="1" ht="38.25" x14ac:dyDescent="0.2">
      <c r="A341" s="58" t="s">
        <v>57</v>
      </c>
      <c r="B341" s="59" t="s">
        <v>12</v>
      </c>
      <c r="C341" s="65">
        <f t="shared" ref="C341:K341" si="79">SUM(C343:C366)</f>
        <v>2515717.2800000003</v>
      </c>
      <c r="D341" s="65">
        <f t="shared" si="79"/>
        <v>2980931.6700000009</v>
      </c>
      <c r="E341" s="65">
        <f t="shared" si="79"/>
        <v>2983036.2</v>
      </c>
      <c r="F341" s="65">
        <f t="shared" si="79"/>
        <v>3143043.2</v>
      </c>
      <c r="G341" s="65">
        <f t="shared" si="79"/>
        <v>3147103.1000000006</v>
      </c>
      <c r="H341" s="65">
        <f t="shared" si="79"/>
        <v>3322196.6</v>
      </c>
      <c r="I341" s="65">
        <f t="shared" si="79"/>
        <v>3332782.2</v>
      </c>
      <c r="J341" s="65">
        <f t="shared" si="79"/>
        <v>3523528.4000000004</v>
      </c>
      <c r="K341" s="65">
        <f t="shared" si="79"/>
        <v>3536081.9</v>
      </c>
      <c r="L341" s="25"/>
      <c r="M341" s="25"/>
    </row>
    <row r="342" spans="1:13" x14ac:dyDescent="0.2">
      <c r="A342" s="86" t="s">
        <v>14</v>
      </c>
      <c r="B342" s="59" t="s">
        <v>1</v>
      </c>
      <c r="C342" s="60">
        <v>107.1</v>
      </c>
      <c r="D342" s="60">
        <f>D341/C341*100</f>
        <v>118.49231603640298</v>
      </c>
      <c r="E342" s="60">
        <f>E341/D341*100</f>
        <v>100.07059973971155</v>
      </c>
      <c r="F342" s="60">
        <f>F341/E341*100</f>
        <v>105.36389736068239</v>
      </c>
      <c r="G342" s="60">
        <f>G341/E341*100</f>
        <v>105.49999694941685</v>
      </c>
      <c r="H342" s="60">
        <f>H341/F341*100</f>
        <v>105.69999801466298</v>
      </c>
      <c r="I342" s="60">
        <f>I341/G341*100</f>
        <v>105.90000054335682</v>
      </c>
      <c r="J342" s="60">
        <f>J341/H341*100</f>
        <v>106.06020125359228</v>
      </c>
      <c r="K342" s="60">
        <f>K341/I341*100</f>
        <v>106.09999957392955</v>
      </c>
      <c r="L342" s="20"/>
      <c r="M342" s="20"/>
    </row>
    <row r="343" spans="1:13" s="4" customFormat="1" ht="25.5" x14ac:dyDescent="0.2">
      <c r="A343" s="98" t="s">
        <v>101</v>
      </c>
      <c r="B343" s="93" t="s">
        <v>12</v>
      </c>
      <c r="C343" s="64">
        <v>5563.8</v>
      </c>
      <c r="D343" s="64">
        <v>6325.9</v>
      </c>
      <c r="E343" s="64">
        <v>6980.1</v>
      </c>
      <c r="F343" s="64">
        <v>7210</v>
      </c>
      <c r="G343" s="64">
        <v>7223.6</v>
      </c>
      <c r="H343" s="64">
        <v>7450</v>
      </c>
      <c r="I343" s="64">
        <v>7476.9</v>
      </c>
      <c r="J343" s="64">
        <v>7450</v>
      </c>
      <c r="K343" s="64">
        <v>7476.9</v>
      </c>
      <c r="L343" s="25"/>
      <c r="M343" s="25"/>
    </row>
    <row r="344" spans="1:13" s="4" customFormat="1" ht="25.5" x14ac:dyDescent="0.2">
      <c r="A344" s="91" t="s">
        <v>130</v>
      </c>
      <c r="B344" s="93" t="s">
        <v>12</v>
      </c>
      <c r="C344" s="64">
        <v>393327.9</v>
      </c>
      <c r="D344" s="64">
        <v>407537.9</v>
      </c>
      <c r="E344" s="64">
        <v>430113.2</v>
      </c>
      <c r="F344" s="64">
        <v>430113.2</v>
      </c>
      <c r="G344" s="64">
        <v>430113.2</v>
      </c>
      <c r="H344" s="64">
        <v>430113.2</v>
      </c>
      <c r="I344" s="64">
        <v>430113.2</v>
      </c>
      <c r="J344" s="64">
        <v>430113.2</v>
      </c>
      <c r="K344" s="64">
        <v>430113.2</v>
      </c>
      <c r="L344" s="25"/>
      <c r="M344" s="25"/>
    </row>
    <row r="345" spans="1:13" s="4" customFormat="1" ht="25.5" x14ac:dyDescent="0.2">
      <c r="A345" s="91" t="s">
        <v>131</v>
      </c>
      <c r="B345" s="93" t="s">
        <v>12</v>
      </c>
      <c r="C345" s="64">
        <v>131595</v>
      </c>
      <c r="D345" s="64">
        <v>134686.9</v>
      </c>
      <c r="E345" s="64">
        <v>132593.9</v>
      </c>
      <c r="F345" s="64">
        <v>136800</v>
      </c>
      <c r="G345" s="64">
        <v>137897.70000000001</v>
      </c>
      <c r="H345" s="64">
        <v>142900</v>
      </c>
      <c r="I345" s="64">
        <v>143413.6</v>
      </c>
      <c r="J345" s="64">
        <v>142950</v>
      </c>
      <c r="K345" s="64">
        <v>143413.6</v>
      </c>
      <c r="L345" s="25"/>
      <c r="M345" s="25"/>
    </row>
    <row r="346" spans="1:13" s="4" customFormat="1" ht="25.5" x14ac:dyDescent="0.2">
      <c r="A346" s="91" t="s">
        <v>132</v>
      </c>
      <c r="B346" s="93" t="s">
        <v>12</v>
      </c>
      <c r="C346" s="64">
        <v>126907.7</v>
      </c>
      <c r="D346" s="64">
        <v>131203.29999999999</v>
      </c>
      <c r="E346" s="64">
        <v>150657.5</v>
      </c>
      <c r="F346" s="64">
        <v>156200</v>
      </c>
      <c r="G346" s="64">
        <v>156683.79999999999</v>
      </c>
      <c r="H346" s="64">
        <v>162500</v>
      </c>
      <c r="I346" s="64">
        <v>162951.20000000001</v>
      </c>
      <c r="J346" s="64">
        <v>162600</v>
      </c>
      <c r="K346" s="64">
        <v>162951.20000000001</v>
      </c>
      <c r="L346" s="25"/>
      <c r="M346" s="25"/>
    </row>
    <row r="347" spans="1:13" s="4" customFormat="1" ht="38.25" x14ac:dyDescent="0.2">
      <c r="A347" s="91" t="s">
        <v>133</v>
      </c>
      <c r="B347" s="93" t="s">
        <v>12</v>
      </c>
      <c r="C347" s="64">
        <v>110042</v>
      </c>
      <c r="D347" s="64">
        <v>121988.8</v>
      </c>
      <c r="E347" s="64">
        <v>129984.8</v>
      </c>
      <c r="F347" s="64">
        <v>134900</v>
      </c>
      <c r="G347" s="64">
        <v>135184.20000000001</v>
      </c>
      <c r="H347" s="64">
        <v>140150</v>
      </c>
      <c r="I347" s="64">
        <v>140591.6</v>
      </c>
      <c r="J347" s="64">
        <v>140400</v>
      </c>
      <c r="K347" s="64">
        <v>140591.6</v>
      </c>
      <c r="L347" s="25"/>
      <c r="M347" s="25"/>
    </row>
    <row r="348" spans="1:13" s="4" customFormat="1" ht="38.25" x14ac:dyDescent="0.2">
      <c r="A348" s="91" t="s">
        <v>134</v>
      </c>
      <c r="B348" s="93" t="s">
        <v>12</v>
      </c>
      <c r="C348" s="64">
        <v>70159</v>
      </c>
      <c r="D348" s="64">
        <v>81087.8</v>
      </c>
      <c r="E348" s="64">
        <v>89149.5</v>
      </c>
      <c r="F348" s="64">
        <v>92500</v>
      </c>
      <c r="G348" s="64">
        <v>92715.5</v>
      </c>
      <c r="H348" s="64">
        <v>95952</v>
      </c>
      <c r="I348" s="64">
        <v>96424.1</v>
      </c>
      <c r="J348" s="64">
        <v>96100</v>
      </c>
      <c r="K348" s="64">
        <v>96424.1</v>
      </c>
      <c r="L348" s="25"/>
      <c r="M348" s="25"/>
    </row>
    <row r="349" spans="1:13" s="4" customFormat="1" ht="38.25" x14ac:dyDescent="0.2">
      <c r="A349" s="91" t="s">
        <v>135</v>
      </c>
      <c r="B349" s="93" t="s">
        <v>12</v>
      </c>
      <c r="C349" s="64">
        <v>36577.4</v>
      </c>
      <c r="D349" s="64">
        <v>42537.3</v>
      </c>
      <c r="E349" s="64">
        <v>45784.6</v>
      </c>
      <c r="F349" s="64">
        <v>47500</v>
      </c>
      <c r="G349" s="64">
        <v>47616</v>
      </c>
      <c r="H349" s="64">
        <v>49100</v>
      </c>
      <c r="I349" s="64">
        <v>49520.6</v>
      </c>
      <c r="J349" s="64">
        <v>49300</v>
      </c>
      <c r="K349" s="64">
        <v>49520.6</v>
      </c>
      <c r="L349" s="25"/>
      <c r="M349" s="25"/>
    </row>
    <row r="350" spans="1:13" s="4" customFormat="1" ht="25.5" x14ac:dyDescent="0.2">
      <c r="A350" s="91" t="s">
        <v>136</v>
      </c>
      <c r="B350" s="93" t="s">
        <v>12</v>
      </c>
      <c r="C350" s="64">
        <v>34868.300000000003</v>
      </c>
      <c r="D350" s="64">
        <v>43944.4</v>
      </c>
      <c r="E350" s="64">
        <v>47204.4</v>
      </c>
      <c r="F350" s="64">
        <v>49050</v>
      </c>
      <c r="G350" s="64">
        <v>49092.6</v>
      </c>
      <c r="H350" s="64">
        <v>49850</v>
      </c>
      <c r="I350" s="64">
        <v>51056.3</v>
      </c>
      <c r="J350" s="64">
        <v>49850</v>
      </c>
      <c r="K350" s="64">
        <v>51056.3</v>
      </c>
      <c r="L350" s="25"/>
      <c r="M350" s="25"/>
    </row>
    <row r="351" spans="1:13" s="4" customFormat="1" ht="38.25" x14ac:dyDescent="0.2">
      <c r="A351" s="91" t="s">
        <v>137</v>
      </c>
      <c r="B351" s="93" t="s">
        <v>12</v>
      </c>
      <c r="C351" s="64">
        <v>89128.8</v>
      </c>
      <c r="D351" s="64">
        <v>90215.2</v>
      </c>
      <c r="E351" s="64">
        <v>108820.2</v>
      </c>
      <c r="F351" s="64">
        <v>113100</v>
      </c>
      <c r="G351" s="64">
        <v>113173</v>
      </c>
      <c r="H351" s="64">
        <v>117150</v>
      </c>
      <c r="I351" s="64">
        <v>117699.9</v>
      </c>
      <c r="J351" s="64">
        <v>117300</v>
      </c>
      <c r="K351" s="64">
        <v>117699.9</v>
      </c>
      <c r="L351" s="25"/>
      <c r="M351" s="25"/>
    </row>
    <row r="352" spans="1:13" s="4" customFormat="1" ht="25.5" x14ac:dyDescent="0.2">
      <c r="A352" s="91" t="s">
        <v>138</v>
      </c>
      <c r="B352" s="93" t="s">
        <v>12</v>
      </c>
      <c r="C352" s="64">
        <v>21186.2</v>
      </c>
      <c r="D352" s="64">
        <v>21773</v>
      </c>
      <c r="E352" s="64">
        <v>24296.799999999999</v>
      </c>
      <c r="F352" s="64">
        <v>25150</v>
      </c>
      <c r="G352" s="64">
        <v>25268.7</v>
      </c>
      <c r="H352" s="64">
        <v>25950</v>
      </c>
      <c r="I352" s="64">
        <v>26279.4</v>
      </c>
      <c r="J352" s="64">
        <v>25950</v>
      </c>
      <c r="K352" s="64">
        <v>26279.4</v>
      </c>
      <c r="L352" s="25"/>
      <c r="M352" s="25"/>
    </row>
    <row r="353" spans="1:13" s="4" customFormat="1" ht="25.5" x14ac:dyDescent="0.2">
      <c r="A353" s="91" t="s">
        <v>139</v>
      </c>
      <c r="B353" s="93" t="s">
        <v>12</v>
      </c>
      <c r="C353" s="64">
        <v>27570.400000000001</v>
      </c>
      <c r="D353" s="64">
        <v>28822.6</v>
      </c>
      <c r="E353" s="64">
        <v>29053</v>
      </c>
      <c r="F353" s="64">
        <v>30150</v>
      </c>
      <c r="G353" s="64">
        <v>30215.1</v>
      </c>
      <c r="H353" s="64">
        <v>31200</v>
      </c>
      <c r="I353" s="64">
        <v>31423.7</v>
      </c>
      <c r="J353" s="64">
        <v>31300</v>
      </c>
      <c r="K353" s="64">
        <v>31423.7</v>
      </c>
      <c r="L353" s="25"/>
      <c r="M353" s="25"/>
    </row>
    <row r="354" spans="1:13" s="4" customFormat="1" ht="25.5" x14ac:dyDescent="0.2">
      <c r="A354" s="91" t="s">
        <v>140</v>
      </c>
      <c r="B354" s="93" t="s">
        <v>12</v>
      </c>
      <c r="C354" s="64">
        <v>9388.2999999999993</v>
      </c>
      <c r="D354" s="64">
        <v>9479.1</v>
      </c>
      <c r="E354" s="64">
        <v>10715.8</v>
      </c>
      <c r="F354" s="64">
        <v>11120</v>
      </c>
      <c r="G354" s="64">
        <v>11144.4</v>
      </c>
      <c r="H354" s="64">
        <v>11450</v>
      </c>
      <c r="I354" s="64">
        <v>11590.2</v>
      </c>
      <c r="J354" s="64">
        <v>11500</v>
      </c>
      <c r="K354" s="64">
        <v>11590.2</v>
      </c>
      <c r="L354" s="25"/>
      <c r="M354" s="25"/>
    </row>
    <row r="355" spans="1:13" s="4" customFormat="1" ht="25.5" x14ac:dyDescent="0.2">
      <c r="A355" s="91" t="s">
        <v>141</v>
      </c>
      <c r="B355" s="93" t="s">
        <v>12</v>
      </c>
      <c r="C355" s="64">
        <v>12087.78</v>
      </c>
      <c r="D355" s="64">
        <v>14374.97</v>
      </c>
      <c r="E355" s="64">
        <v>20680.599999999999</v>
      </c>
      <c r="F355" s="64">
        <v>21500</v>
      </c>
      <c r="G355" s="64">
        <v>21507.8</v>
      </c>
      <c r="H355" s="64">
        <v>22300</v>
      </c>
      <c r="I355" s="64">
        <v>22368.1</v>
      </c>
      <c r="J355" s="64">
        <v>22300</v>
      </c>
      <c r="K355" s="64">
        <v>22368.1</v>
      </c>
      <c r="L355" s="25"/>
      <c r="M355" s="25"/>
    </row>
    <row r="356" spans="1:13" s="4" customFormat="1" ht="25.5" x14ac:dyDescent="0.2">
      <c r="A356" s="91" t="s">
        <v>142</v>
      </c>
      <c r="B356" s="93" t="s">
        <v>12</v>
      </c>
      <c r="C356" s="64">
        <v>19149.599999999999</v>
      </c>
      <c r="D356" s="64">
        <v>23049.8</v>
      </c>
      <c r="E356" s="64">
        <v>22828</v>
      </c>
      <c r="F356" s="64">
        <v>24130</v>
      </c>
      <c r="G356" s="64">
        <v>24150.799999999999</v>
      </c>
      <c r="H356" s="64">
        <v>25300</v>
      </c>
      <c r="I356" s="64">
        <v>25680.400000000001</v>
      </c>
      <c r="J356" s="64">
        <v>25400</v>
      </c>
      <c r="K356" s="64">
        <v>25680.400000000001</v>
      </c>
      <c r="L356" s="25"/>
      <c r="M356" s="25"/>
    </row>
    <row r="357" spans="1:13" s="4" customFormat="1" ht="38.25" x14ac:dyDescent="0.2">
      <c r="A357" s="91" t="s">
        <v>143</v>
      </c>
      <c r="B357" s="93" t="s">
        <v>12</v>
      </c>
      <c r="C357" s="64">
        <v>8864.9</v>
      </c>
      <c r="D357" s="64">
        <v>9956.2999999999993</v>
      </c>
      <c r="E357" s="64">
        <v>11128.7</v>
      </c>
      <c r="F357" s="64">
        <v>11520</v>
      </c>
      <c r="G357" s="64">
        <v>11573.8</v>
      </c>
      <c r="H357" s="64">
        <v>11973</v>
      </c>
      <c r="I357" s="64">
        <v>12036.8</v>
      </c>
      <c r="J357" s="64">
        <v>12000</v>
      </c>
      <c r="K357" s="64">
        <v>12036.8</v>
      </c>
      <c r="L357" s="25"/>
      <c r="M357" s="25"/>
    </row>
    <row r="358" spans="1:13" s="4" customFormat="1" ht="25.5" x14ac:dyDescent="0.2">
      <c r="A358" s="91" t="s">
        <v>146</v>
      </c>
      <c r="B358" s="93" t="s">
        <v>12</v>
      </c>
      <c r="C358" s="64">
        <v>267654.8</v>
      </c>
      <c r="D358" s="64">
        <v>448391.5</v>
      </c>
      <c r="E358" s="64">
        <v>334229.59999999998</v>
      </c>
      <c r="F358" s="64">
        <v>347200</v>
      </c>
      <c r="G358" s="64">
        <v>347598.8</v>
      </c>
      <c r="H358" s="64">
        <v>360500</v>
      </c>
      <c r="I358" s="64">
        <v>361502.8</v>
      </c>
      <c r="J358" s="64">
        <v>361500</v>
      </c>
      <c r="K358" s="64">
        <v>361502.8</v>
      </c>
      <c r="L358" s="25"/>
      <c r="M358" s="25"/>
    </row>
    <row r="359" spans="1:13" s="4" customFormat="1" ht="25.5" x14ac:dyDescent="0.2">
      <c r="A359" s="91" t="s">
        <v>147</v>
      </c>
      <c r="B359" s="93" t="s">
        <v>12</v>
      </c>
      <c r="C359" s="64">
        <v>68189.899999999994</v>
      </c>
      <c r="D359" s="64">
        <v>173033.1</v>
      </c>
      <c r="E359" s="64">
        <v>110429.4</v>
      </c>
      <c r="F359" s="64">
        <v>114700</v>
      </c>
      <c r="G359" s="64">
        <v>114846.6</v>
      </c>
      <c r="H359" s="64">
        <v>119000</v>
      </c>
      <c r="I359" s="64">
        <v>119440.5</v>
      </c>
      <c r="J359" s="64">
        <v>119100</v>
      </c>
      <c r="K359" s="64">
        <v>119440.5</v>
      </c>
      <c r="L359" s="25"/>
      <c r="M359" s="25"/>
    </row>
    <row r="360" spans="1:13" s="4" customFormat="1" ht="25.5" x14ac:dyDescent="0.2">
      <c r="A360" s="91" t="s">
        <v>148</v>
      </c>
      <c r="B360" s="93" t="s">
        <v>12</v>
      </c>
      <c r="C360" s="64">
        <v>206427.8</v>
      </c>
      <c r="D360" s="64">
        <v>227449.7</v>
      </c>
      <c r="E360" s="64">
        <v>243593.3</v>
      </c>
      <c r="F360" s="64">
        <v>253200</v>
      </c>
      <c r="G360" s="64">
        <v>253337</v>
      </c>
      <c r="H360" s="64">
        <v>262750</v>
      </c>
      <c r="I360" s="64">
        <v>263470.5</v>
      </c>
      <c r="J360" s="64">
        <v>263100</v>
      </c>
      <c r="K360" s="64">
        <v>263470.5</v>
      </c>
      <c r="L360" s="25"/>
      <c r="M360" s="25"/>
    </row>
    <row r="361" spans="1:13" s="4" customFormat="1" ht="25.5" x14ac:dyDescent="0.2">
      <c r="A361" s="91" t="s">
        <v>149</v>
      </c>
      <c r="B361" s="93" t="s">
        <v>12</v>
      </c>
      <c r="C361" s="64">
        <v>93236.6</v>
      </c>
      <c r="D361" s="64">
        <v>95684.9</v>
      </c>
      <c r="E361" s="64">
        <v>101882.3</v>
      </c>
      <c r="F361" s="64">
        <v>105850</v>
      </c>
      <c r="G361" s="64">
        <v>105957.6</v>
      </c>
      <c r="H361" s="64">
        <v>109900</v>
      </c>
      <c r="I361" s="64">
        <v>110195.9</v>
      </c>
      <c r="J361" s="64">
        <v>110100</v>
      </c>
      <c r="K361" s="64">
        <v>110195.9</v>
      </c>
      <c r="L361" s="25"/>
      <c r="M361" s="25"/>
    </row>
    <row r="362" spans="1:13" s="4" customFormat="1" x14ac:dyDescent="0.2">
      <c r="A362" s="91" t="s">
        <v>150</v>
      </c>
      <c r="B362" s="93" t="s">
        <v>12</v>
      </c>
      <c r="C362" s="64">
        <v>21938.3</v>
      </c>
      <c r="D362" s="64">
        <v>22672.9</v>
      </c>
      <c r="E362" s="64">
        <v>23489</v>
      </c>
      <c r="F362" s="64">
        <v>24350</v>
      </c>
      <c r="G362" s="64">
        <v>24428.6</v>
      </c>
      <c r="H362" s="64">
        <v>25250</v>
      </c>
      <c r="I362" s="64">
        <v>25405.7</v>
      </c>
      <c r="J362" s="64">
        <v>25350</v>
      </c>
      <c r="K362" s="64">
        <v>25405.7</v>
      </c>
      <c r="L362" s="25"/>
      <c r="M362" s="25"/>
    </row>
    <row r="363" spans="1:13" s="4" customFormat="1" ht="38.25" x14ac:dyDescent="0.2">
      <c r="A363" s="91" t="s">
        <v>151</v>
      </c>
      <c r="B363" s="93" t="s">
        <v>12</v>
      </c>
      <c r="C363" s="64">
        <v>226106.8</v>
      </c>
      <c r="D363" s="64">
        <v>335442.7</v>
      </c>
      <c r="E363" s="64">
        <v>275638.90000000002</v>
      </c>
      <c r="F363" s="64">
        <v>286200</v>
      </c>
      <c r="G363" s="64">
        <v>286664.5</v>
      </c>
      <c r="H363" s="64">
        <v>297320</v>
      </c>
      <c r="I363" s="64">
        <v>298131.09999999998</v>
      </c>
      <c r="J363" s="64">
        <v>297800</v>
      </c>
      <c r="K363" s="64">
        <v>298131.09999999998</v>
      </c>
      <c r="L363" s="25"/>
      <c r="M363" s="25"/>
    </row>
    <row r="364" spans="1:13" s="4" customFormat="1" x14ac:dyDescent="0.2">
      <c r="A364" s="91" t="s">
        <v>152</v>
      </c>
      <c r="B364" s="93" t="s">
        <v>12</v>
      </c>
      <c r="C364" s="64">
        <v>5561.9</v>
      </c>
      <c r="D364" s="64">
        <v>6620</v>
      </c>
      <c r="E364" s="64">
        <v>6966.4</v>
      </c>
      <c r="F364" s="64">
        <v>7220</v>
      </c>
      <c r="G364" s="64">
        <v>7245.1</v>
      </c>
      <c r="H364" s="64">
        <v>7420</v>
      </c>
      <c r="I364" s="64">
        <v>7534.9</v>
      </c>
      <c r="J364" s="64">
        <v>7450</v>
      </c>
      <c r="K364" s="64">
        <v>7534.9</v>
      </c>
      <c r="L364" s="25"/>
      <c r="M364" s="25"/>
    </row>
    <row r="365" spans="1:13" s="4" customFormat="1" x14ac:dyDescent="0.2">
      <c r="A365" s="91" t="s">
        <v>153</v>
      </c>
      <c r="B365" s="93" t="s">
        <v>12</v>
      </c>
      <c r="C365" s="64">
        <v>8396.5</v>
      </c>
      <c r="D365" s="64">
        <v>9979.6</v>
      </c>
      <c r="E365" s="64">
        <v>11009.7</v>
      </c>
      <c r="F365" s="64">
        <v>11430</v>
      </c>
      <c r="G365" s="64">
        <v>11450.1</v>
      </c>
      <c r="H365" s="64">
        <v>11880</v>
      </c>
      <c r="I365" s="64">
        <v>11908.1</v>
      </c>
      <c r="J365" s="64">
        <v>11890</v>
      </c>
      <c r="K365" s="64">
        <v>11908.1</v>
      </c>
      <c r="L365" s="25"/>
      <c r="M365" s="25"/>
    </row>
    <row r="366" spans="1:13" s="4" customFormat="1" x14ac:dyDescent="0.2">
      <c r="A366" s="58" t="s">
        <v>55</v>
      </c>
      <c r="B366" s="59" t="s">
        <v>12</v>
      </c>
      <c r="C366" s="64">
        <v>521787.6</v>
      </c>
      <c r="D366" s="64">
        <v>494674</v>
      </c>
      <c r="E366" s="64">
        <v>615806.5</v>
      </c>
      <c r="F366" s="64">
        <v>701950</v>
      </c>
      <c r="G366" s="64">
        <v>702014.6</v>
      </c>
      <c r="H366" s="64">
        <v>804838.40000000002</v>
      </c>
      <c r="I366" s="64">
        <v>806566.7</v>
      </c>
      <c r="J366" s="64">
        <v>1002725.2</v>
      </c>
      <c r="K366" s="64">
        <v>1009866.4</v>
      </c>
      <c r="L366" s="25"/>
      <c r="M366" s="25"/>
    </row>
    <row r="367" spans="1:13" x14ac:dyDescent="0.2">
      <c r="A367" s="58" t="s">
        <v>56</v>
      </c>
      <c r="B367" s="59" t="s">
        <v>12</v>
      </c>
      <c r="C367" s="65">
        <v>76328</v>
      </c>
      <c r="D367" s="65">
        <v>76597.2</v>
      </c>
      <c r="E367" s="65">
        <v>82801.600000000006</v>
      </c>
      <c r="F367" s="65">
        <v>88928.9</v>
      </c>
      <c r="G367" s="65">
        <v>89011.7</v>
      </c>
      <c r="H367" s="65">
        <v>95787.7</v>
      </c>
      <c r="I367" s="65">
        <v>95954.6</v>
      </c>
      <c r="J367" s="65">
        <v>104971.7</v>
      </c>
      <c r="K367" s="65">
        <v>105247.2</v>
      </c>
      <c r="L367" s="18"/>
      <c r="M367" s="18"/>
    </row>
    <row r="368" spans="1:13" x14ac:dyDescent="0.2">
      <c r="A368" s="86" t="s">
        <v>14</v>
      </c>
      <c r="B368" s="59" t="s">
        <v>1</v>
      </c>
      <c r="C368" s="60">
        <v>114.1</v>
      </c>
      <c r="D368" s="60">
        <f>D367/C367*100</f>
        <v>100.35268839744261</v>
      </c>
      <c r="E368" s="60">
        <f>E367/D367*100</f>
        <v>108.10003498822411</v>
      </c>
      <c r="F368" s="60">
        <f>F367/E367*100</f>
        <v>107.39997777820717</v>
      </c>
      <c r="G368" s="60">
        <f>G367/E367*100</f>
        <v>107.49997584587736</v>
      </c>
      <c r="H368" s="60">
        <f>H367/F367*100</f>
        <v>107.71267833066642</v>
      </c>
      <c r="I368" s="60">
        <f>I367/G367*100</f>
        <v>107.79998584455753</v>
      </c>
      <c r="J368" s="60">
        <f>J367/H367*100</f>
        <v>109.58786984132618</v>
      </c>
      <c r="K368" s="60">
        <f>K367/I367*100</f>
        <v>109.68437156738706</v>
      </c>
      <c r="L368" s="20"/>
      <c r="M368" s="20"/>
    </row>
    <row r="369" spans="1:13" ht="38.25" x14ac:dyDescent="0.2">
      <c r="A369" s="88" t="s">
        <v>49</v>
      </c>
      <c r="B369" s="93" t="s">
        <v>12</v>
      </c>
      <c r="C369" s="66">
        <f t="shared" ref="C369:K369" si="80">C371+C377</f>
        <v>644795.29999999993</v>
      </c>
      <c r="D369" s="66">
        <f t="shared" si="80"/>
        <v>687758.8</v>
      </c>
      <c r="E369" s="66">
        <f t="shared" si="80"/>
        <v>733665.3899999999</v>
      </c>
      <c r="F369" s="66">
        <f t="shared" si="80"/>
        <v>774161</v>
      </c>
      <c r="G369" s="66">
        <f t="shared" si="80"/>
        <v>775619.26</v>
      </c>
      <c r="H369" s="66">
        <f t="shared" si="80"/>
        <v>819761.89999999991</v>
      </c>
      <c r="I369" s="66">
        <f t="shared" si="80"/>
        <v>823076.66</v>
      </c>
      <c r="J369" s="66">
        <f t="shared" si="80"/>
        <v>870303</v>
      </c>
      <c r="K369" s="66">
        <f t="shared" si="80"/>
        <v>874252.66</v>
      </c>
      <c r="L369" s="18"/>
      <c r="M369" s="18"/>
    </row>
    <row r="370" spans="1:13" x14ac:dyDescent="0.2">
      <c r="A370" s="86" t="s">
        <v>14</v>
      </c>
      <c r="B370" s="59" t="s">
        <v>1</v>
      </c>
      <c r="C370" s="60">
        <v>111.5</v>
      </c>
      <c r="D370" s="60">
        <f>D369/C369*100</f>
        <v>106.6631223893847</v>
      </c>
      <c r="E370" s="60">
        <f>E369/D369*100</f>
        <v>106.67480954078665</v>
      </c>
      <c r="F370" s="60">
        <f>F369/E369*100</f>
        <v>105.51962932311692</v>
      </c>
      <c r="G370" s="60">
        <f>G369/E369*100</f>
        <v>105.71839295840302</v>
      </c>
      <c r="H370" s="60">
        <f>H369/F369*100</f>
        <v>105.89036389071522</v>
      </c>
      <c r="I370" s="60">
        <f>I369/G369*100</f>
        <v>106.11864640906417</v>
      </c>
      <c r="J370" s="60">
        <f>J369/H369*100</f>
        <v>106.16533898440512</v>
      </c>
      <c r="K370" s="60">
        <f>K369/I369*100</f>
        <v>106.21764684713573</v>
      </c>
      <c r="L370" s="20"/>
      <c r="M370" s="20"/>
    </row>
    <row r="371" spans="1:13" s="4" customFormat="1" ht="38.25" x14ac:dyDescent="0.2">
      <c r="A371" s="58" t="s">
        <v>57</v>
      </c>
      <c r="B371" s="59" t="s">
        <v>12</v>
      </c>
      <c r="C371" s="65">
        <f t="shared" ref="C371:K371" si="81">SUM(C373:C376)</f>
        <v>636150.19999999995</v>
      </c>
      <c r="D371" s="65">
        <f t="shared" si="81"/>
        <v>679493.20000000007</v>
      </c>
      <c r="E371" s="65">
        <f t="shared" si="81"/>
        <v>724664.19</v>
      </c>
      <c r="F371" s="65">
        <f t="shared" si="81"/>
        <v>764520.7</v>
      </c>
      <c r="G371" s="65">
        <f t="shared" si="81"/>
        <v>765969.96</v>
      </c>
      <c r="H371" s="65">
        <f t="shared" si="81"/>
        <v>809398.29999999993</v>
      </c>
      <c r="I371" s="65">
        <f t="shared" si="81"/>
        <v>812694.06</v>
      </c>
      <c r="J371" s="65">
        <f t="shared" si="81"/>
        <v>859162.2</v>
      </c>
      <c r="K371" s="65">
        <f t="shared" si="81"/>
        <v>863081.06</v>
      </c>
      <c r="L371" s="25"/>
      <c r="M371" s="25"/>
    </row>
    <row r="372" spans="1:13" x14ac:dyDescent="0.2">
      <c r="A372" s="86" t="s">
        <v>14</v>
      </c>
      <c r="B372" s="59" t="s">
        <v>1</v>
      </c>
      <c r="C372" s="60">
        <v>111.5</v>
      </c>
      <c r="D372" s="60">
        <f>D371/C371*100</f>
        <v>106.81332804736996</v>
      </c>
      <c r="E372" s="60">
        <f>E371/D371*100</f>
        <v>106.64774717392314</v>
      </c>
      <c r="F372" s="60">
        <f>F371/E371*100</f>
        <v>105.49999717800324</v>
      </c>
      <c r="G372" s="60">
        <f>G371/E371*100</f>
        <v>105.69998774190843</v>
      </c>
      <c r="H372" s="60">
        <f>H371/F371*100</f>
        <v>105.87003072644077</v>
      </c>
      <c r="I372" s="60">
        <f>I371/G371*100</f>
        <v>106.09999117981077</v>
      </c>
      <c r="J372" s="60">
        <f>J371/H371*100</f>
        <v>106.14825852735297</v>
      </c>
      <c r="K372" s="60">
        <f>K371/I371*100</f>
        <v>106.19999609693222</v>
      </c>
      <c r="L372" s="20"/>
      <c r="M372" s="20"/>
    </row>
    <row r="373" spans="1:13" s="4" customFormat="1" x14ac:dyDescent="0.2">
      <c r="A373" s="98" t="s">
        <v>95</v>
      </c>
      <c r="B373" s="59" t="s">
        <v>12</v>
      </c>
      <c r="C373" s="67">
        <v>4213</v>
      </c>
      <c r="D373" s="67">
        <v>4213.1000000000004</v>
      </c>
      <c r="E373" s="67">
        <v>4373.1899999999996</v>
      </c>
      <c r="F373" s="67">
        <v>4390</v>
      </c>
      <c r="G373" s="67">
        <v>4394.26</v>
      </c>
      <c r="H373" s="67">
        <v>4390</v>
      </c>
      <c r="I373" s="67">
        <v>4394.26</v>
      </c>
      <c r="J373" s="67">
        <v>4390</v>
      </c>
      <c r="K373" s="67">
        <v>4394.26</v>
      </c>
      <c r="L373" s="25"/>
      <c r="M373" s="25"/>
    </row>
    <row r="374" spans="1:13" s="4" customFormat="1" ht="25.5" x14ac:dyDescent="0.2">
      <c r="A374" s="91" t="s">
        <v>105</v>
      </c>
      <c r="B374" s="59" t="s">
        <v>12</v>
      </c>
      <c r="C374" s="67">
        <v>47643.5</v>
      </c>
      <c r="D374" s="67">
        <v>55295.5</v>
      </c>
      <c r="E374" s="67">
        <v>57352.2</v>
      </c>
      <c r="F374" s="67">
        <v>57300</v>
      </c>
      <c r="G374" s="67">
        <v>57352.2</v>
      </c>
      <c r="H374" s="67">
        <v>57300</v>
      </c>
      <c r="I374" s="67">
        <v>57352.2</v>
      </c>
      <c r="J374" s="67">
        <v>57300</v>
      </c>
      <c r="K374" s="67">
        <v>57352.2</v>
      </c>
      <c r="L374" s="25"/>
      <c r="M374" s="25"/>
    </row>
    <row r="375" spans="1:13" s="4" customFormat="1" x14ac:dyDescent="0.2">
      <c r="A375" s="91" t="s">
        <v>106</v>
      </c>
      <c r="B375" s="59" t="s">
        <v>12</v>
      </c>
      <c r="C375" s="67">
        <v>21959.1</v>
      </c>
      <c r="D375" s="67">
        <v>24660.2</v>
      </c>
      <c r="E375" s="67">
        <v>26537.1</v>
      </c>
      <c r="F375" s="67">
        <v>26537.1</v>
      </c>
      <c r="G375" s="67">
        <v>26537.1</v>
      </c>
      <c r="H375" s="67">
        <v>26537.1</v>
      </c>
      <c r="I375" s="67">
        <v>26537.1</v>
      </c>
      <c r="J375" s="67">
        <v>26537.1</v>
      </c>
      <c r="K375" s="67">
        <v>26537.1</v>
      </c>
      <c r="L375" s="25"/>
      <c r="M375" s="25"/>
    </row>
    <row r="376" spans="1:13" s="4" customFormat="1" x14ac:dyDescent="0.2">
      <c r="A376" s="58" t="s">
        <v>55</v>
      </c>
      <c r="B376" s="59" t="s">
        <v>12</v>
      </c>
      <c r="C376" s="67">
        <v>562334.6</v>
      </c>
      <c r="D376" s="67">
        <v>595324.4</v>
      </c>
      <c r="E376" s="67">
        <v>636401.69999999995</v>
      </c>
      <c r="F376" s="67">
        <v>676293.6</v>
      </c>
      <c r="G376" s="67">
        <v>677686.4</v>
      </c>
      <c r="H376" s="67">
        <v>721171.2</v>
      </c>
      <c r="I376" s="67">
        <v>724410.5</v>
      </c>
      <c r="J376" s="67">
        <v>770935.1</v>
      </c>
      <c r="K376" s="67">
        <v>774797.5</v>
      </c>
      <c r="L376" s="25"/>
      <c r="M376" s="25"/>
    </row>
    <row r="377" spans="1:13" x14ac:dyDescent="0.2">
      <c r="A377" s="58" t="s">
        <v>56</v>
      </c>
      <c r="B377" s="59" t="s">
        <v>12</v>
      </c>
      <c r="C377" s="66">
        <v>8645.1</v>
      </c>
      <c r="D377" s="66">
        <v>8265.6</v>
      </c>
      <c r="E377" s="66">
        <v>9001.2000000000007</v>
      </c>
      <c r="F377" s="66">
        <v>9640.2999999999993</v>
      </c>
      <c r="G377" s="66">
        <v>9649.2999999999993</v>
      </c>
      <c r="H377" s="66">
        <v>10363.6</v>
      </c>
      <c r="I377" s="66">
        <v>10382.6</v>
      </c>
      <c r="J377" s="66">
        <v>11140.8</v>
      </c>
      <c r="K377" s="66">
        <v>11171.6</v>
      </c>
      <c r="L377" s="18"/>
      <c r="M377" s="18"/>
    </row>
    <row r="378" spans="1:13" x14ac:dyDescent="0.2">
      <c r="A378" s="86" t="s">
        <v>14</v>
      </c>
      <c r="B378" s="59" t="s">
        <v>1</v>
      </c>
      <c r="C378" s="60">
        <v>110.4</v>
      </c>
      <c r="D378" s="60">
        <f>D377/C377*100</f>
        <v>95.610230072526633</v>
      </c>
      <c r="E378" s="60">
        <f>E377/D377*100</f>
        <v>108.89953542392567</v>
      </c>
      <c r="F378" s="60">
        <f>F377/E377*100</f>
        <v>107.10016442252142</v>
      </c>
      <c r="G378" s="60">
        <f>G377/E377*100</f>
        <v>107.20015109096563</v>
      </c>
      <c r="H378" s="60">
        <f>H377/F377*100</f>
        <v>107.50287854112426</v>
      </c>
      <c r="I378" s="60">
        <f>I377/G377*100</f>
        <v>107.59951499072473</v>
      </c>
      <c r="J378" s="60">
        <f>J377/H377*100</f>
        <v>107.49932455903352</v>
      </c>
      <c r="K378" s="60">
        <f>K377/I377*100</f>
        <v>107.59925259568894</v>
      </c>
      <c r="L378" s="20"/>
      <c r="M378" s="20"/>
    </row>
    <row r="379" spans="1:13" ht="25.5" x14ac:dyDescent="0.2">
      <c r="A379" s="88" t="s">
        <v>50</v>
      </c>
      <c r="B379" s="93" t="s">
        <v>12</v>
      </c>
      <c r="C379" s="66">
        <f t="shared" ref="C379:K379" si="82">C381+C383</f>
        <v>83307.400000000009</v>
      </c>
      <c r="D379" s="66">
        <f t="shared" si="82"/>
        <v>82543.599999999991</v>
      </c>
      <c r="E379" s="66">
        <f t="shared" si="82"/>
        <v>88357.400000000009</v>
      </c>
      <c r="F379" s="66">
        <f t="shared" si="82"/>
        <v>92962.3</v>
      </c>
      <c r="G379" s="66">
        <f t="shared" si="82"/>
        <v>93046.599999999991</v>
      </c>
      <c r="H379" s="66">
        <f t="shared" si="82"/>
        <v>98429</v>
      </c>
      <c r="I379" s="66">
        <f t="shared" si="82"/>
        <v>98702.3</v>
      </c>
      <c r="J379" s="66">
        <f t="shared" si="82"/>
        <v>104512.5</v>
      </c>
      <c r="K379" s="66">
        <f t="shared" si="82"/>
        <v>104901.59999999999</v>
      </c>
      <c r="L379" s="18"/>
      <c r="M379" s="18"/>
    </row>
    <row r="380" spans="1:13" x14ac:dyDescent="0.2">
      <c r="A380" s="86" t="s">
        <v>14</v>
      </c>
      <c r="B380" s="59" t="s">
        <v>1</v>
      </c>
      <c r="C380" s="60">
        <v>100</v>
      </c>
      <c r="D380" s="60">
        <f>D379/C379*100</f>
        <v>99.083154677735692</v>
      </c>
      <c r="E380" s="60">
        <f>E379/D379*100</f>
        <v>107.04330802145779</v>
      </c>
      <c r="F380" s="60">
        <f>F379/E379*100</f>
        <v>105.2116744041812</v>
      </c>
      <c r="G380" s="60">
        <f>G379/E379*100</f>
        <v>105.30708237227439</v>
      </c>
      <c r="H380" s="60">
        <f>H379/F379*100</f>
        <v>105.88055588125509</v>
      </c>
      <c r="I380" s="60">
        <f>I379/G379*100</f>
        <v>106.0783521375311</v>
      </c>
      <c r="J380" s="60">
        <f>J379/H379*100</f>
        <v>106.18059718172491</v>
      </c>
      <c r="K380" s="60">
        <f>K379/I379*100</f>
        <v>106.28080601971787</v>
      </c>
      <c r="L380" s="20"/>
      <c r="M380" s="20"/>
    </row>
    <row r="381" spans="1:13" s="4" customFormat="1" ht="38.25" x14ac:dyDescent="0.2">
      <c r="A381" s="58" t="s">
        <v>57</v>
      </c>
      <c r="B381" s="93" t="s">
        <v>12</v>
      </c>
      <c r="C381" s="66">
        <v>73025.8</v>
      </c>
      <c r="D381" s="66">
        <v>72690.399999999994</v>
      </c>
      <c r="E381" s="66">
        <v>77706.100000000006</v>
      </c>
      <c r="F381" s="66">
        <v>81902.2</v>
      </c>
      <c r="G381" s="66">
        <v>81979.899999999994</v>
      </c>
      <c r="H381" s="66">
        <v>86570.6</v>
      </c>
      <c r="I381" s="66">
        <v>86816.7</v>
      </c>
      <c r="J381" s="66">
        <v>91764.800000000003</v>
      </c>
      <c r="K381" s="66">
        <v>92112.7</v>
      </c>
      <c r="L381" s="25"/>
      <c r="M381" s="25"/>
    </row>
    <row r="382" spans="1:13" x14ac:dyDescent="0.2">
      <c r="A382" s="86" t="s">
        <v>14</v>
      </c>
      <c r="B382" s="59" t="s">
        <v>1</v>
      </c>
      <c r="C382" s="60">
        <v>111.9</v>
      </c>
      <c r="D382" s="60">
        <f>D381/C381*100</f>
        <v>99.540710269521171</v>
      </c>
      <c r="E382" s="60">
        <f>E381/D381*100</f>
        <v>106.90008584352269</v>
      </c>
      <c r="F382" s="60">
        <f>F381/E381*100</f>
        <v>105.39996216513245</v>
      </c>
      <c r="G382" s="60">
        <f>G381/E381*100</f>
        <v>105.4999543150409</v>
      </c>
      <c r="H382" s="60">
        <f>H381/F381*100</f>
        <v>105.69996898740206</v>
      </c>
      <c r="I382" s="60">
        <f>I381/G381*100</f>
        <v>105.8999828006621</v>
      </c>
      <c r="J382" s="60">
        <f>J381/H381*100</f>
        <v>105.99995841544359</v>
      </c>
      <c r="K382" s="60">
        <f>K381/I381*100</f>
        <v>106.10020883078948</v>
      </c>
      <c r="L382" s="20"/>
      <c r="M382" s="20"/>
    </row>
    <row r="383" spans="1:13" x14ac:dyDescent="0.2">
      <c r="A383" s="58" t="s">
        <v>56</v>
      </c>
      <c r="B383" s="59" t="s">
        <v>12</v>
      </c>
      <c r="C383" s="65">
        <v>10281.6</v>
      </c>
      <c r="D383" s="65">
        <v>9853.2000000000007</v>
      </c>
      <c r="E383" s="65">
        <v>10651.3</v>
      </c>
      <c r="F383" s="65">
        <v>11060.1</v>
      </c>
      <c r="G383" s="65">
        <v>11066.7</v>
      </c>
      <c r="H383" s="65">
        <v>11858.4</v>
      </c>
      <c r="I383" s="65">
        <v>11885.6</v>
      </c>
      <c r="J383" s="65">
        <v>12747.7</v>
      </c>
      <c r="K383" s="65">
        <v>12788.9</v>
      </c>
      <c r="L383" s="18"/>
      <c r="M383" s="18"/>
    </row>
    <row r="384" spans="1:13" x14ac:dyDescent="0.2">
      <c r="A384" s="86" t="s">
        <v>14</v>
      </c>
      <c r="B384" s="59" t="s">
        <v>1</v>
      </c>
      <c r="C384" s="60">
        <v>100</v>
      </c>
      <c r="D384" s="60">
        <f>D383/C383*100</f>
        <v>95.833333333333343</v>
      </c>
      <c r="E384" s="60">
        <f>E383/D383*100</f>
        <v>108.09990662931838</v>
      </c>
      <c r="F384" s="60">
        <f>F383/E383*100</f>
        <v>103.83802916075973</v>
      </c>
      <c r="G384" s="60">
        <f>G383/E383*100</f>
        <v>103.89999342803226</v>
      </c>
      <c r="H384" s="60">
        <f>H383/F383*100</f>
        <v>107.21783709008055</v>
      </c>
      <c r="I384" s="60">
        <f>I383/G383*100</f>
        <v>107.39967650699846</v>
      </c>
      <c r="J384" s="60">
        <f>J383/H383*100</f>
        <v>107.49932537273156</v>
      </c>
      <c r="K384" s="60">
        <f>K383/I383*100</f>
        <v>107.59995288416233</v>
      </c>
      <c r="L384" s="20"/>
      <c r="M384" s="20"/>
    </row>
    <row r="385" spans="1:13" ht="27" x14ac:dyDescent="0.2">
      <c r="A385" s="113" t="s">
        <v>164</v>
      </c>
      <c r="B385" s="93" t="s">
        <v>12</v>
      </c>
      <c r="C385" s="66">
        <v>149526.6</v>
      </c>
      <c r="D385" s="66">
        <v>148332.5</v>
      </c>
      <c r="E385" s="66">
        <v>158566.9</v>
      </c>
      <c r="F385" s="66">
        <v>167129.5</v>
      </c>
      <c r="G385" s="66">
        <v>167288</v>
      </c>
      <c r="H385" s="66">
        <v>176655.8</v>
      </c>
      <c r="I385" s="66">
        <v>177157.9</v>
      </c>
      <c r="J385" s="66">
        <v>187255.1</v>
      </c>
      <c r="K385" s="66">
        <v>187964.5</v>
      </c>
      <c r="L385" s="20"/>
      <c r="M385" s="20"/>
    </row>
    <row r="386" spans="1:13" ht="25.5" x14ac:dyDescent="0.2">
      <c r="A386" s="92" t="s">
        <v>61</v>
      </c>
      <c r="B386" s="59" t="s">
        <v>12</v>
      </c>
      <c r="C386" s="65">
        <f t="shared" ref="C386:K386" si="83">C8</f>
        <v>17096402.850000001</v>
      </c>
      <c r="D386" s="65">
        <f t="shared" si="83"/>
        <v>18245263.989999998</v>
      </c>
      <c r="E386" s="65">
        <f t="shared" si="83"/>
        <v>19508149.710000001</v>
      </c>
      <c r="F386" s="65">
        <f t="shared" si="83"/>
        <v>20607125.199999999</v>
      </c>
      <c r="G386" s="65">
        <f t="shared" si="83"/>
        <v>20634672.710000001</v>
      </c>
      <c r="H386" s="65">
        <f t="shared" si="83"/>
        <v>21825447.700000007</v>
      </c>
      <c r="I386" s="65">
        <f t="shared" si="83"/>
        <v>21886412.539999995</v>
      </c>
      <c r="J386" s="65">
        <f t="shared" si="83"/>
        <v>23176402.300000004</v>
      </c>
      <c r="K386" s="65">
        <f t="shared" si="83"/>
        <v>23262989.059999999</v>
      </c>
      <c r="L386" s="18"/>
      <c r="M386" s="18"/>
    </row>
    <row r="387" spans="1:13" x14ac:dyDescent="0.2">
      <c r="A387" s="86" t="s">
        <v>14</v>
      </c>
      <c r="B387" s="59" t="s">
        <v>1</v>
      </c>
      <c r="C387" s="60">
        <v>108.6</v>
      </c>
      <c r="D387" s="60">
        <f>D386/C386*100</f>
        <v>106.71989979459333</v>
      </c>
      <c r="E387" s="60">
        <f>E386/D386*100</f>
        <v>106.92171799044495</v>
      </c>
      <c r="F387" s="60">
        <f>F386/E386*100</f>
        <v>105.63341734781058</v>
      </c>
      <c r="G387" s="60">
        <f>G386/E386*100</f>
        <v>105.77462761331249</v>
      </c>
      <c r="H387" s="60">
        <f>H386/F386*100</f>
        <v>105.91214198087178</v>
      </c>
      <c r="I387" s="60">
        <f>I386/G386*100</f>
        <v>106.06619667581825</v>
      </c>
      <c r="J387" s="60">
        <f>J386/H386*100</f>
        <v>106.1898139207472</v>
      </c>
      <c r="K387" s="60">
        <f>K386/I386*100</f>
        <v>106.28963982783451</v>
      </c>
      <c r="L387" s="20"/>
      <c r="M387" s="20"/>
    </row>
    <row r="388" spans="1:13" s="4" customFormat="1" ht="38.25" x14ac:dyDescent="0.2">
      <c r="A388" s="92" t="s">
        <v>62</v>
      </c>
      <c r="B388" s="59" t="s">
        <v>12</v>
      </c>
      <c r="C388" s="66">
        <f t="shared" ref="C388:J388" si="84">C390+C396+C402+C408+C414+C420</f>
        <v>17096402.899999999</v>
      </c>
      <c r="D388" s="66">
        <f t="shared" si="84"/>
        <v>18245263.999999996</v>
      </c>
      <c r="E388" s="66">
        <f t="shared" si="84"/>
        <v>19508149.700000003</v>
      </c>
      <c r="F388" s="66">
        <f t="shared" si="84"/>
        <v>20607125.200000003</v>
      </c>
      <c r="G388" s="66">
        <f>G390+G396+G402+G408+G414+G420</f>
        <v>20634672.699999996</v>
      </c>
      <c r="H388" s="66">
        <f t="shared" si="84"/>
        <v>21825447.699999996</v>
      </c>
      <c r="I388" s="66">
        <f>I390+I396+I402+I408+I414+I420</f>
        <v>21886412.5</v>
      </c>
      <c r="J388" s="66">
        <f t="shared" si="84"/>
        <v>23176402.300000004</v>
      </c>
      <c r="K388" s="66">
        <f>K390+K396+K402+K408+K414+K420</f>
        <v>23262989.100000001</v>
      </c>
    </row>
    <row r="389" spans="1:13" x14ac:dyDescent="0.2">
      <c r="A389" s="86" t="s">
        <v>14</v>
      </c>
      <c r="B389" s="59" t="s">
        <v>1</v>
      </c>
      <c r="C389" s="60">
        <v>108.6</v>
      </c>
      <c r="D389" s="60">
        <f>D388/C388*100</f>
        <v>106.71989954097303</v>
      </c>
      <c r="E389" s="60">
        <f>E388/D388*100</f>
        <v>106.92171787703377</v>
      </c>
      <c r="F389" s="60">
        <f>F388/E388*100</f>
        <v>105.63341740195892</v>
      </c>
      <c r="G389" s="60">
        <f>G388/E388*100</f>
        <v>105.77462761627257</v>
      </c>
      <c r="H389" s="60">
        <f>H388/F388*100</f>
        <v>105.91214198087171</v>
      </c>
      <c r="I389" s="60">
        <f>I388/G388*100</f>
        <v>106.06619653337175</v>
      </c>
      <c r="J389" s="60">
        <f>J388/H388*100</f>
        <v>106.18981392074724</v>
      </c>
      <c r="K389" s="60">
        <f>K388/I388*100</f>
        <v>106.28964020485314</v>
      </c>
      <c r="L389" s="20"/>
      <c r="M389" s="20"/>
    </row>
    <row r="390" spans="1:13" ht="13.5" x14ac:dyDescent="0.2">
      <c r="A390" s="94" t="s">
        <v>9</v>
      </c>
      <c r="B390" s="59" t="s">
        <v>12</v>
      </c>
      <c r="C390" s="64">
        <f t="shared" ref="C390:J390" si="85">C392+C394</f>
        <v>8730545.3000000007</v>
      </c>
      <c r="D390" s="64">
        <f t="shared" si="85"/>
        <v>9728705.3000000007</v>
      </c>
      <c r="E390" s="64">
        <f t="shared" si="85"/>
        <v>10399985.9</v>
      </c>
      <c r="F390" s="64">
        <f t="shared" si="85"/>
        <v>10982385.1</v>
      </c>
      <c r="G390" s="64">
        <f>G392+G394</f>
        <v>10994185.1</v>
      </c>
      <c r="H390" s="64">
        <f t="shared" si="85"/>
        <v>11630345.800000001</v>
      </c>
      <c r="I390" s="64">
        <f>I392+I394</f>
        <v>11664830.4</v>
      </c>
      <c r="J390" s="64">
        <f t="shared" si="85"/>
        <v>12351427.199999999</v>
      </c>
      <c r="K390" s="64">
        <f>K392+K394</f>
        <v>12399714.699999999</v>
      </c>
    </row>
    <row r="391" spans="1:13" x14ac:dyDescent="0.2">
      <c r="A391" s="86" t="s">
        <v>14</v>
      </c>
      <c r="B391" s="59" t="s">
        <v>1</v>
      </c>
      <c r="C391" s="60">
        <v>106.8</v>
      </c>
      <c r="D391" s="60">
        <f>D390/C390*100</f>
        <v>111.43296284139319</v>
      </c>
      <c r="E391" s="60">
        <f>E390/D390*100</f>
        <v>106.89999932467889</v>
      </c>
      <c r="F391" s="60">
        <f>F390/E390*100</f>
        <v>105.59999989999986</v>
      </c>
      <c r="G391" s="60">
        <f>G390/E390*100</f>
        <v>105.71346159228926</v>
      </c>
      <c r="H391" s="60">
        <f>H390/F390*100</f>
        <v>105.89999980969526</v>
      </c>
      <c r="I391" s="60">
        <f>I390/G390*100</f>
        <v>106.10000008095189</v>
      </c>
      <c r="J391" s="60">
        <f>J390/H390*100</f>
        <v>106.19999965951139</v>
      </c>
      <c r="K391" s="60">
        <f>K390/I390*100</f>
        <v>106.29999986969376</v>
      </c>
      <c r="L391" s="20"/>
      <c r="M391" s="20"/>
    </row>
    <row r="392" spans="1:13" ht="25.5" x14ac:dyDescent="0.2">
      <c r="A392" s="91" t="s">
        <v>8</v>
      </c>
      <c r="B392" s="59" t="s">
        <v>12</v>
      </c>
      <c r="C392" s="67">
        <v>8730545.3000000007</v>
      </c>
      <c r="D392" s="67">
        <v>9728705.3000000007</v>
      </c>
      <c r="E392" s="67">
        <v>10399985.9</v>
      </c>
      <c r="F392" s="67">
        <v>10982385.1</v>
      </c>
      <c r="G392" s="67">
        <v>10994185.1</v>
      </c>
      <c r="H392" s="67">
        <v>11630345.800000001</v>
      </c>
      <c r="I392" s="67">
        <v>11664830.4</v>
      </c>
      <c r="J392" s="67">
        <v>12351427.199999999</v>
      </c>
      <c r="K392" s="67">
        <v>12399714.699999999</v>
      </c>
    </row>
    <row r="393" spans="1:13" x14ac:dyDescent="0.2">
      <c r="A393" s="86" t="s">
        <v>14</v>
      </c>
      <c r="B393" s="59" t="s">
        <v>1</v>
      </c>
      <c r="C393" s="60">
        <v>106.8</v>
      </c>
      <c r="D393" s="60">
        <f>D392/C392*100</f>
        <v>111.43296284139319</v>
      </c>
      <c r="E393" s="60">
        <f>E392/D392*100</f>
        <v>106.89999932467889</v>
      </c>
      <c r="F393" s="60">
        <f>F392/E392*100</f>
        <v>105.59999989999986</v>
      </c>
      <c r="G393" s="60">
        <f>G392/E392*100</f>
        <v>105.71346159228926</v>
      </c>
      <c r="H393" s="60">
        <f>H392/F392*100</f>
        <v>105.89999980969526</v>
      </c>
      <c r="I393" s="60">
        <f>I392/G392*100</f>
        <v>106.10000008095189</v>
      </c>
      <c r="J393" s="60">
        <f>J392/H392*100</f>
        <v>106.19999965951139</v>
      </c>
      <c r="K393" s="60">
        <f>K392/I392*100</f>
        <v>106.29999986969376</v>
      </c>
      <c r="L393" s="20"/>
      <c r="M393" s="20"/>
    </row>
    <row r="394" spans="1:13" x14ac:dyDescent="0.2">
      <c r="A394" s="58" t="s">
        <v>56</v>
      </c>
      <c r="B394" s="59" t="s">
        <v>12</v>
      </c>
      <c r="C394" s="60">
        <v>0</v>
      </c>
      <c r="D394" s="60">
        <v>0</v>
      </c>
      <c r="E394" s="60">
        <v>0</v>
      </c>
      <c r="F394" s="60">
        <v>0</v>
      </c>
      <c r="G394" s="60">
        <v>0</v>
      </c>
      <c r="H394" s="60">
        <v>0</v>
      </c>
      <c r="I394" s="60">
        <v>0</v>
      </c>
      <c r="J394" s="60">
        <v>0</v>
      </c>
      <c r="K394" s="60">
        <v>0</v>
      </c>
    </row>
    <row r="395" spans="1:13" x14ac:dyDescent="0.2">
      <c r="A395" s="86" t="s">
        <v>14</v>
      </c>
      <c r="B395" s="59" t="s">
        <v>1</v>
      </c>
      <c r="C395" s="60">
        <v>0</v>
      </c>
      <c r="D395" s="60">
        <v>0</v>
      </c>
      <c r="E395" s="60">
        <v>0</v>
      </c>
      <c r="F395" s="60">
        <v>0</v>
      </c>
      <c r="G395" s="60">
        <v>0</v>
      </c>
      <c r="H395" s="60">
        <v>0</v>
      </c>
      <c r="I395" s="60">
        <v>0</v>
      </c>
      <c r="J395" s="60">
        <v>0</v>
      </c>
      <c r="K395" s="60">
        <v>0</v>
      </c>
      <c r="L395" s="20"/>
      <c r="M395" s="20"/>
    </row>
    <row r="396" spans="1:13" ht="13.5" x14ac:dyDescent="0.2">
      <c r="A396" s="94" t="s">
        <v>3</v>
      </c>
      <c r="B396" s="59" t="s">
        <v>12</v>
      </c>
      <c r="C396" s="64">
        <f t="shared" ref="C396:J396" si="86">C398+C400</f>
        <v>1504730.1</v>
      </c>
      <c r="D396" s="64">
        <f t="shared" si="86"/>
        <v>1635382</v>
      </c>
      <c r="E396" s="64">
        <f t="shared" si="86"/>
        <v>1748223.3</v>
      </c>
      <c r="F396" s="64">
        <f t="shared" si="86"/>
        <v>1846123.8</v>
      </c>
      <c r="G396" s="64">
        <f>G398+G400</f>
        <v>1849620.2</v>
      </c>
      <c r="H396" s="64">
        <f t="shared" si="86"/>
        <v>1948748.2</v>
      </c>
      <c r="I396" s="64">
        <f>I398+I400</f>
        <v>1962447.4</v>
      </c>
      <c r="J396" s="64">
        <f t="shared" si="86"/>
        <v>2069570.5</v>
      </c>
      <c r="K396" s="64">
        <f>K398+K400</f>
        <v>2086081.6</v>
      </c>
    </row>
    <row r="397" spans="1:13" x14ac:dyDescent="0.2">
      <c r="A397" s="86" t="s">
        <v>14</v>
      </c>
      <c r="B397" s="59" t="s">
        <v>1</v>
      </c>
      <c r="C397" s="60">
        <v>106</v>
      </c>
      <c r="D397" s="60">
        <f>D396/C396*100</f>
        <v>108.68274649387288</v>
      </c>
      <c r="E397" s="60">
        <f>E396/D396*100</f>
        <v>106.899996453428</v>
      </c>
      <c r="F397" s="60">
        <f>F396/E396*100</f>
        <v>105.59999972543552</v>
      </c>
      <c r="G397" s="60">
        <f>G396/E396*100</f>
        <v>105.79999705987215</v>
      </c>
      <c r="H397" s="60">
        <f>H396/F396*100</f>
        <v>105.55891213796171</v>
      </c>
      <c r="I397" s="60">
        <f>I396/G396*100</f>
        <v>106.10001988516345</v>
      </c>
      <c r="J397" s="60">
        <f>J396/H396*100</f>
        <v>106.19999546375463</v>
      </c>
      <c r="K397" s="60">
        <f>K396/I396*100</f>
        <v>106.30000070320358</v>
      </c>
      <c r="L397" s="20"/>
      <c r="M397" s="20"/>
    </row>
    <row r="398" spans="1:13" ht="25.5" x14ac:dyDescent="0.2">
      <c r="A398" s="91" t="s">
        <v>8</v>
      </c>
      <c r="B398" s="59" t="s">
        <v>12</v>
      </c>
      <c r="C398" s="65">
        <v>1504730.1</v>
      </c>
      <c r="D398" s="65">
        <v>1635382</v>
      </c>
      <c r="E398" s="65">
        <v>1748223.3</v>
      </c>
      <c r="F398" s="65">
        <v>1846123.8</v>
      </c>
      <c r="G398" s="65">
        <v>1849620.2</v>
      </c>
      <c r="H398" s="101">
        <v>1948748.2</v>
      </c>
      <c r="I398" s="101">
        <v>1962447.4</v>
      </c>
      <c r="J398" s="101">
        <v>2069570.5</v>
      </c>
      <c r="K398" s="101">
        <v>2086081.6</v>
      </c>
    </row>
    <row r="399" spans="1:13" x14ac:dyDescent="0.2">
      <c r="A399" s="86" t="s">
        <v>14</v>
      </c>
      <c r="B399" s="59" t="s">
        <v>1</v>
      </c>
      <c r="C399" s="60">
        <v>106</v>
      </c>
      <c r="D399" s="60">
        <f>D398/C398*100</f>
        <v>108.68274649387288</v>
      </c>
      <c r="E399" s="60">
        <f>E398/D398*100</f>
        <v>106.899996453428</v>
      </c>
      <c r="F399" s="60">
        <f>F398/E398*100</f>
        <v>105.59999972543552</v>
      </c>
      <c r="G399" s="60">
        <f>G398/E398*100</f>
        <v>105.79999705987215</v>
      </c>
      <c r="H399" s="60">
        <f>H398/F398*100</f>
        <v>105.55891213796171</v>
      </c>
      <c r="I399" s="60">
        <f>I398/G398*100</f>
        <v>106.10001988516345</v>
      </c>
      <c r="J399" s="60">
        <f>J398/H398*100</f>
        <v>106.19999546375463</v>
      </c>
      <c r="K399" s="60">
        <f>K398/I398*100</f>
        <v>106.30000070320358</v>
      </c>
      <c r="L399" s="20"/>
      <c r="M399" s="20"/>
    </row>
    <row r="400" spans="1:13" x14ac:dyDescent="0.2">
      <c r="A400" s="58" t="s">
        <v>56</v>
      </c>
      <c r="B400" s="59" t="s">
        <v>12</v>
      </c>
      <c r="C400" s="114">
        <v>0</v>
      </c>
      <c r="D400" s="114">
        <v>0</v>
      </c>
      <c r="E400" s="114">
        <v>0</v>
      </c>
      <c r="F400" s="114">
        <v>0</v>
      </c>
      <c r="G400" s="114">
        <v>0</v>
      </c>
      <c r="H400" s="114">
        <v>0</v>
      </c>
      <c r="I400" s="114">
        <v>0</v>
      </c>
      <c r="J400" s="114">
        <v>0</v>
      </c>
      <c r="K400" s="114">
        <v>0</v>
      </c>
    </row>
    <row r="401" spans="1:14" x14ac:dyDescent="0.2">
      <c r="A401" s="86" t="s">
        <v>14</v>
      </c>
      <c r="B401" s="59" t="s">
        <v>1</v>
      </c>
      <c r="C401" s="60">
        <v>0</v>
      </c>
      <c r="D401" s="60">
        <v>0</v>
      </c>
      <c r="E401" s="60">
        <v>0</v>
      </c>
      <c r="F401" s="60">
        <v>0</v>
      </c>
      <c r="G401" s="60">
        <v>0</v>
      </c>
      <c r="H401" s="60">
        <v>0</v>
      </c>
      <c r="I401" s="60">
        <v>0</v>
      </c>
      <c r="J401" s="60">
        <v>0</v>
      </c>
      <c r="K401" s="60">
        <v>0</v>
      </c>
      <c r="L401" s="20"/>
      <c r="M401" s="20"/>
    </row>
    <row r="402" spans="1:14" ht="27" x14ac:dyDescent="0.2">
      <c r="A402" s="96" t="s">
        <v>4</v>
      </c>
      <c r="B402" s="59" t="s">
        <v>12</v>
      </c>
      <c r="C402" s="64">
        <f t="shared" ref="C402:J402" si="87">C404+C406</f>
        <v>67589.5</v>
      </c>
      <c r="D402" s="64">
        <f t="shared" si="87"/>
        <v>75165.600000000006</v>
      </c>
      <c r="E402" s="64">
        <f t="shared" si="87"/>
        <v>80352.100000000006</v>
      </c>
      <c r="F402" s="64">
        <f t="shared" si="87"/>
        <v>84851.8</v>
      </c>
      <c r="G402" s="64">
        <f>G404+G406</f>
        <v>85012.5</v>
      </c>
      <c r="H402" s="64">
        <f t="shared" si="87"/>
        <v>89858.1</v>
      </c>
      <c r="I402" s="64">
        <f>I404+I406</f>
        <v>90198.2</v>
      </c>
      <c r="J402" s="64">
        <f t="shared" si="87"/>
        <v>95429.3</v>
      </c>
      <c r="K402" s="64">
        <f>K404+K406</f>
        <v>95790.399999999994</v>
      </c>
    </row>
    <row r="403" spans="1:14" x14ac:dyDescent="0.2">
      <c r="A403" s="86" t="s">
        <v>14</v>
      </c>
      <c r="B403" s="59" t="s">
        <v>1</v>
      </c>
      <c r="C403" s="60">
        <v>89.4</v>
      </c>
      <c r="D403" s="60">
        <f>D402/C402*100</f>
        <v>111.20898956198819</v>
      </c>
      <c r="E403" s="60">
        <f>E402/D402*100</f>
        <v>106.90009791713231</v>
      </c>
      <c r="F403" s="60">
        <f>F402/E402*100</f>
        <v>105.59997809640321</v>
      </c>
      <c r="G403" s="60">
        <f>G402/E402*100</f>
        <v>105.79997286940849</v>
      </c>
      <c r="H403" s="60">
        <f>H402/F402*100</f>
        <v>105.90005161941174</v>
      </c>
      <c r="I403" s="60">
        <f>I402/G402*100</f>
        <v>106.09992648139979</v>
      </c>
      <c r="J403" s="60">
        <f>J402/H402*100</f>
        <v>106.1999975516954</v>
      </c>
      <c r="K403" s="60">
        <f>K402/I402*100</f>
        <v>106.19990199360963</v>
      </c>
      <c r="L403" s="20"/>
      <c r="M403" s="20"/>
    </row>
    <row r="404" spans="1:14" ht="25.5" x14ac:dyDescent="0.2">
      <c r="A404" s="91" t="s">
        <v>8</v>
      </c>
      <c r="B404" s="59" t="s">
        <v>12</v>
      </c>
      <c r="C404" s="64">
        <v>67589.5</v>
      </c>
      <c r="D404" s="64">
        <v>75165.600000000006</v>
      </c>
      <c r="E404" s="64">
        <v>80352.100000000006</v>
      </c>
      <c r="F404" s="64">
        <v>84851.8</v>
      </c>
      <c r="G404" s="64">
        <v>85012.5</v>
      </c>
      <c r="H404" s="64">
        <v>89858.1</v>
      </c>
      <c r="I404" s="64">
        <v>90198.2</v>
      </c>
      <c r="J404" s="64">
        <v>95429.3</v>
      </c>
      <c r="K404" s="64">
        <v>95790.399999999994</v>
      </c>
    </row>
    <row r="405" spans="1:14" x14ac:dyDescent="0.2">
      <c r="A405" s="86" t="s">
        <v>14</v>
      </c>
      <c r="B405" s="59" t="s">
        <v>1</v>
      </c>
      <c r="C405" s="60">
        <v>89.4</v>
      </c>
      <c r="D405" s="60">
        <f>D404/C404*100</f>
        <v>111.20898956198819</v>
      </c>
      <c r="E405" s="60">
        <f>E404/D404*100</f>
        <v>106.90009791713231</v>
      </c>
      <c r="F405" s="60">
        <f>F404/E404*100</f>
        <v>105.59997809640321</v>
      </c>
      <c r="G405" s="60">
        <f>G404/E404*100</f>
        <v>105.79997286940849</v>
      </c>
      <c r="H405" s="60">
        <f>H404/F404*100</f>
        <v>105.90005161941174</v>
      </c>
      <c r="I405" s="60">
        <f>I404/G404*100</f>
        <v>106.09992648139979</v>
      </c>
      <c r="J405" s="60">
        <f>J404/H404*100</f>
        <v>106.1999975516954</v>
      </c>
      <c r="K405" s="60">
        <f>K404/I404*100</f>
        <v>106.19990199360963</v>
      </c>
      <c r="L405" s="20"/>
      <c r="M405" s="20"/>
    </row>
    <row r="406" spans="1:14" x14ac:dyDescent="0.2">
      <c r="A406" s="58" t="s">
        <v>56</v>
      </c>
      <c r="B406" s="59" t="s">
        <v>12</v>
      </c>
      <c r="C406" s="60">
        <v>0</v>
      </c>
      <c r="D406" s="60">
        <v>0</v>
      </c>
      <c r="E406" s="60">
        <v>0</v>
      </c>
      <c r="F406" s="60">
        <v>0</v>
      </c>
      <c r="G406" s="60">
        <v>0</v>
      </c>
      <c r="H406" s="60">
        <v>0</v>
      </c>
      <c r="I406" s="60">
        <v>0</v>
      </c>
      <c r="J406" s="60">
        <v>0</v>
      </c>
      <c r="K406" s="60">
        <v>0</v>
      </c>
    </row>
    <row r="407" spans="1:14" x14ac:dyDescent="0.2">
      <c r="A407" s="86" t="s">
        <v>14</v>
      </c>
      <c r="B407" s="59" t="s">
        <v>1</v>
      </c>
      <c r="C407" s="60">
        <v>0</v>
      </c>
      <c r="D407" s="60">
        <v>0</v>
      </c>
      <c r="E407" s="60">
        <v>0</v>
      </c>
      <c r="F407" s="60">
        <v>0</v>
      </c>
      <c r="G407" s="60">
        <v>0</v>
      </c>
      <c r="H407" s="60">
        <v>0</v>
      </c>
      <c r="I407" s="60">
        <v>0</v>
      </c>
      <c r="J407" s="60">
        <v>0</v>
      </c>
      <c r="K407" s="60">
        <v>0</v>
      </c>
      <c r="L407" s="20"/>
      <c r="M407" s="20"/>
    </row>
    <row r="408" spans="1:14" x14ac:dyDescent="0.2">
      <c r="A408" s="88" t="s">
        <v>5</v>
      </c>
      <c r="B408" s="59" t="s">
        <v>12</v>
      </c>
      <c r="C408" s="64">
        <f t="shared" ref="C408:J408" si="88">C410+C412</f>
        <v>5862086.6999999993</v>
      </c>
      <c r="D408" s="64">
        <f t="shared" si="88"/>
        <v>5773784.7999999998</v>
      </c>
      <c r="E408" s="64">
        <f t="shared" si="88"/>
        <v>6176138.5</v>
      </c>
      <c r="F408" s="64">
        <f t="shared" si="88"/>
        <v>6528521.5</v>
      </c>
      <c r="G408" s="64">
        <f>G410+G412</f>
        <v>6538405</v>
      </c>
      <c r="H408" s="64">
        <f t="shared" si="88"/>
        <v>6922503.2999999998</v>
      </c>
      <c r="I408" s="64">
        <f>I410+I412</f>
        <v>6930272.2000000002</v>
      </c>
      <c r="J408" s="64">
        <f t="shared" si="88"/>
        <v>7349475.5999999996</v>
      </c>
      <c r="K408" s="64">
        <f>K410+K412</f>
        <v>7364415.6999999993</v>
      </c>
    </row>
    <row r="409" spans="1:14" x14ac:dyDescent="0.2">
      <c r="A409" s="86" t="s">
        <v>14</v>
      </c>
      <c r="B409" s="59" t="s">
        <v>1</v>
      </c>
      <c r="C409" s="60">
        <v>111.2</v>
      </c>
      <c r="D409" s="60">
        <f>D408/C408*100</f>
        <v>98.49367802765525</v>
      </c>
      <c r="E409" s="60">
        <f>E408/D408*100</f>
        <v>106.96863000505319</v>
      </c>
      <c r="F409" s="60">
        <f>F408/E408*100</f>
        <v>105.7055553401207</v>
      </c>
      <c r="G409" s="60">
        <f>G408/E408*100</f>
        <v>105.86558251567706</v>
      </c>
      <c r="H409" s="60">
        <f>H408/F408*100</f>
        <v>106.03477831849064</v>
      </c>
      <c r="I409" s="60">
        <f>I408/G408*100</f>
        <v>105.99331488336988</v>
      </c>
      <c r="J409" s="60">
        <f>J408/H408*100</f>
        <v>106.16788871736615</v>
      </c>
      <c r="K409" s="60">
        <f>K408/I408*100</f>
        <v>106.26445091146634</v>
      </c>
      <c r="L409" s="20"/>
      <c r="M409" s="20"/>
    </row>
    <row r="410" spans="1:14" ht="25.5" x14ac:dyDescent="0.2">
      <c r="A410" s="91" t="s">
        <v>8</v>
      </c>
      <c r="B410" s="59" t="s">
        <v>12</v>
      </c>
      <c r="C410" s="67">
        <v>3544539.4</v>
      </c>
      <c r="D410" s="67">
        <v>3565584.8</v>
      </c>
      <c r="E410" s="67">
        <v>3779536.1</v>
      </c>
      <c r="F410" s="67">
        <v>3956967.1</v>
      </c>
      <c r="G410" s="67">
        <v>3964422.5</v>
      </c>
      <c r="H410" s="67">
        <v>4160653.9</v>
      </c>
      <c r="I410" s="67">
        <v>4163241</v>
      </c>
      <c r="J410" s="67">
        <v>4380487.5</v>
      </c>
      <c r="K410" s="67">
        <v>4387090.0999999996</v>
      </c>
      <c r="M410" s="68"/>
      <c r="N410" s="68"/>
    </row>
    <row r="411" spans="1:14" x14ac:dyDescent="0.2">
      <c r="A411" s="86" t="s">
        <v>14</v>
      </c>
      <c r="B411" s="59" t="s">
        <v>1</v>
      </c>
      <c r="C411" s="60">
        <v>114.4</v>
      </c>
      <c r="D411" s="60">
        <f>D410/C410*100</f>
        <v>100.59374146045606</v>
      </c>
      <c r="E411" s="60">
        <f>E410/D410*100</f>
        <v>106.00045467997283</v>
      </c>
      <c r="F411" s="60">
        <f>F410/E410*100</f>
        <v>104.69451793303418</v>
      </c>
      <c r="G411" s="60">
        <f>G410/E410*100</f>
        <v>104.89177494560774</v>
      </c>
      <c r="H411" s="60">
        <f>H410/F410*100</f>
        <v>105.14754848479785</v>
      </c>
      <c r="I411" s="60">
        <f>I410/G410*100</f>
        <v>105.01506839899129</v>
      </c>
      <c r="J411" s="60">
        <f>J410/H410*100</f>
        <v>105.28363101771095</v>
      </c>
      <c r="K411" s="60">
        <f>K410/I410*100</f>
        <v>105.37679898905682</v>
      </c>
      <c r="L411" s="20"/>
      <c r="M411" s="20"/>
    </row>
    <row r="412" spans="1:14" x14ac:dyDescent="0.2">
      <c r="A412" s="58" t="s">
        <v>56</v>
      </c>
      <c r="B412" s="59" t="s">
        <v>12</v>
      </c>
      <c r="C412" s="65">
        <v>2317547.2999999998</v>
      </c>
      <c r="D412" s="65">
        <v>2208200</v>
      </c>
      <c r="E412" s="65">
        <v>2396602.4</v>
      </c>
      <c r="F412" s="65">
        <v>2571554.4</v>
      </c>
      <c r="G412" s="65">
        <v>2573982.5</v>
      </c>
      <c r="H412" s="65">
        <v>2761849.4</v>
      </c>
      <c r="I412" s="65">
        <v>2767031.2</v>
      </c>
      <c r="J412" s="65">
        <v>2968988.1</v>
      </c>
      <c r="K412" s="65">
        <v>2977325.6</v>
      </c>
    </row>
    <row r="413" spans="1:14" x14ac:dyDescent="0.2">
      <c r="A413" s="86" t="s">
        <v>14</v>
      </c>
      <c r="B413" s="59" t="s">
        <v>1</v>
      </c>
      <c r="C413" s="60">
        <v>106.7</v>
      </c>
      <c r="D413" s="60">
        <f>D412/C412*100</f>
        <v>95.281766201708166</v>
      </c>
      <c r="E413" s="60">
        <f>E412/D412*100</f>
        <v>108.53194457023821</v>
      </c>
      <c r="F413" s="60">
        <f>F412/E412*100</f>
        <v>107.30000103479827</v>
      </c>
      <c r="G413" s="60">
        <f>G412/E412*100</f>
        <v>107.40131529535313</v>
      </c>
      <c r="H413" s="60">
        <f>H412/F412*100</f>
        <v>107.39999900449315</v>
      </c>
      <c r="I413" s="60">
        <f>I412/G412*100</f>
        <v>107.5000004856288</v>
      </c>
      <c r="J413" s="60">
        <f>J412/H412*100</f>
        <v>107.4999998189619</v>
      </c>
      <c r="K413" s="60">
        <f>K412/I412*100</f>
        <v>107.60000104082673</v>
      </c>
      <c r="L413" s="20"/>
      <c r="M413" s="20"/>
    </row>
    <row r="414" spans="1:14" ht="27" x14ac:dyDescent="0.2">
      <c r="A414" s="94" t="s">
        <v>6</v>
      </c>
      <c r="B414" s="59" t="s">
        <v>12</v>
      </c>
      <c r="C414" s="64">
        <f t="shared" ref="C414:K414" si="89">C416+C418</f>
        <v>591519.9</v>
      </c>
      <c r="D414" s="64">
        <f t="shared" si="89"/>
        <v>594466.4</v>
      </c>
      <c r="E414" s="64">
        <f t="shared" si="89"/>
        <v>635484.6</v>
      </c>
      <c r="F414" s="64">
        <f t="shared" si="89"/>
        <v>671071.69999999995</v>
      </c>
      <c r="G414" s="64">
        <f t="shared" si="89"/>
        <v>672342.7</v>
      </c>
      <c r="H414" s="64">
        <f t="shared" si="89"/>
        <v>710664.9</v>
      </c>
      <c r="I414" s="64">
        <f t="shared" si="89"/>
        <v>713355.6</v>
      </c>
      <c r="J414" s="64">
        <f t="shared" si="89"/>
        <v>754726.1</v>
      </c>
      <c r="K414" s="64">
        <f t="shared" si="89"/>
        <v>758583.6</v>
      </c>
    </row>
    <row r="415" spans="1:14" x14ac:dyDescent="0.2">
      <c r="A415" s="86" t="s">
        <v>14</v>
      </c>
      <c r="B415" s="59" t="s">
        <v>1</v>
      </c>
      <c r="C415" s="60">
        <v>99.3</v>
      </c>
      <c r="D415" s="60">
        <f>D414/C414*100</f>
        <v>100.49812356270684</v>
      </c>
      <c r="E415" s="60">
        <f>E414/D414*100</f>
        <v>106.90000309521277</v>
      </c>
      <c r="F415" s="60">
        <f>F414/E414*100</f>
        <v>105.59999408325551</v>
      </c>
      <c r="G415" s="60">
        <f>G414/E414*100</f>
        <v>105.79999892995046</v>
      </c>
      <c r="H415" s="60">
        <f>H414/F414*100</f>
        <v>105.89999548483419</v>
      </c>
      <c r="I415" s="60">
        <f>I414/G414*100</f>
        <v>106.09999930095174</v>
      </c>
      <c r="J415" s="60">
        <f>J414/H414*100</f>
        <v>106.19999665102355</v>
      </c>
      <c r="K415" s="60">
        <f>K414/I414*100</f>
        <v>106.34017592348053</v>
      </c>
      <c r="L415" s="20"/>
      <c r="M415" s="20"/>
    </row>
    <row r="416" spans="1:14" ht="25.5" x14ac:dyDescent="0.2">
      <c r="A416" s="91" t="s">
        <v>8</v>
      </c>
      <c r="B416" s="59" t="s">
        <v>12</v>
      </c>
      <c r="C416" s="65">
        <v>591519.9</v>
      </c>
      <c r="D416" s="65">
        <v>594466.4</v>
      </c>
      <c r="E416" s="65">
        <v>635484.6</v>
      </c>
      <c r="F416" s="65">
        <v>671071.69999999995</v>
      </c>
      <c r="G416" s="65">
        <v>672342.7</v>
      </c>
      <c r="H416" s="65">
        <v>710664.9</v>
      </c>
      <c r="I416" s="65">
        <v>713355.6</v>
      </c>
      <c r="J416" s="65">
        <v>754726.1</v>
      </c>
      <c r="K416" s="65">
        <v>758583.6</v>
      </c>
    </row>
    <row r="417" spans="1:13" x14ac:dyDescent="0.2">
      <c r="A417" s="86" t="s">
        <v>14</v>
      </c>
      <c r="B417" s="59" t="s">
        <v>1</v>
      </c>
      <c r="C417" s="60">
        <v>99.3</v>
      </c>
      <c r="D417" s="60">
        <f>D416/C416*100</f>
        <v>100.49812356270684</v>
      </c>
      <c r="E417" s="60">
        <f>E416/D416*100</f>
        <v>106.90000309521277</v>
      </c>
      <c r="F417" s="60">
        <f>F416/E416*100</f>
        <v>105.59999408325551</v>
      </c>
      <c r="G417" s="60">
        <f>G416/E416*100</f>
        <v>105.79999892995046</v>
      </c>
      <c r="H417" s="60">
        <f>H416/F416*100</f>
        <v>105.89999548483419</v>
      </c>
      <c r="I417" s="60">
        <f>I416/G416*100</f>
        <v>106.09999930095174</v>
      </c>
      <c r="J417" s="60">
        <f>J416/H416*100</f>
        <v>106.19999665102355</v>
      </c>
      <c r="K417" s="60">
        <f>K416/I416*100</f>
        <v>106.34017592348053</v>
      </c>
      <c r="L417" s="20"/>
      <c r="M417" s="20"/>
    </row>
    <row r="418" spans="1:13" x14ac:dyDescent="0.2">
      <c r="A418" s="58" t="s">
        <v>56</v>
      </c>
      <c r="B418" s="59" t="s">
        <v>12</v>
      </c>
      <c r="C418" s="60">
        <v>0</v>
      </c>
      <c r="D418" s="60">
        <v>0</v>
      </c>
      <c r="E418" s="60">
        <v>0</v>
      </c>
      <c r="F418" s="60">
        <v>0</v>
      </c>
      <c r="G418" s="60">
        <v>0</v>
      </c>
      <c r="H418" s="60">
        <v>0</v>
      </c>
      <c r="I418" s="60">
        <v>0</v>
      </c>
      <c r="J418" s="60">
        <v>0</v>
      </c>
      <c r="K418" s="60">
        <v>0</v>
      </c>
    </row>
    <row r="419" spans="1:13" x14ac:dyDescent="0.2">
      <c r="A419" s="86" t="s">
        <v>14</v>
      </c>
      <c r="B419" s="59" t="s">
        <v>1</v>
      </c>
      <c r="C419" s="60">
        <v>0</v>
      </c>
      <c r="D419" s="60">
        <v>0</v>
      </c>
      <c r="E419" s="60">
        <v>0</v>
      </c>
      <c r="F419" s="60">
        <v>0</v>
      </c>
      <c r="G419" s="60">
        <v>0</v>
      </c>
      <c r="H419" s="60">
        <v>0</v>
      </c>
      <c r="I419" s="60">
        <v>0</v>
      </c>
      <c r="J419" s="60">
        <v>0</v>
      </c>
      <c r="K419" s="60">
        <v>0</v>
      </c>
      <c r="L419" s="20"/>
      <c r="M419" s="20"/>
    </row>
    <row r="420" spans="1:13" ht="27" x14ac:dyDescent="0.2">
      <c r="A420" s="94" t="s">
        <v>7</v>
      </c>
      <c r="B420" s="59" t="s">
        <v>12</v>
      </c>
      <c r="C420" s="64">
        <f>C422+C424</f>
        <v>339931.4</v>
      </c>
      <c r="D420" s="64">
        <f t="shared" ref="D420:K420" si="90">D422+D424</f>
        <v>437759.9</v>
      </c>
      <c r="E420" s="64">
        <f t="shared" si="90"/>
        <v>467965.3</v>
      </c>
      <c r="F420" s="64">
        <f t="shared" si="90"/>
        <v>494171.3</v>
      </c>
      <c r="G420" s="64">
        <f t="shared" si="90"/>
        <v>495107.2</v>
      </c>
      <c r="H420" s="64">
        <f t="shared" si="90"/>
        <v>523327.4</v>
      </c>
      <c r="I420" s="64">
        <f t="shared" si="90"/>
        <v>525308.69999999995</v>
      </c>
      <c r="J420" s="64">
        <f t="shared" si="90"/>
        <v>555773.6</v>
      </c>
      <c r="K420" s="64">
        <f t="shared" si="90"/>
        <v>558403.1</v>
      </c>
    </row>
    <row r="421" spans="1:13" x14ac:dyDescent="0.2">
      <c r="A421" s="86" t="s">
        <v>14</v>
      </c>
      <c r="B421" s="59" t="s">
        <v>1</v>
      </c>
      <c r="C421" s="60">
        <v>168.2</v>
      </c>
      <c r="D421" s="60">
        <f>D420/C420*100</f>
        <v>128.77889480053918</v>
      </c>
      <c r="E421" s="60">
        <f>E420/D420*100</f>
        <v>106.8999924387775</v>
      </c>
      <c r="F421" s="60">
        <f>F420/E420*100</f>
        <v>105.59998786234792</v>
      </c>
      <c r="G421" s="60">
        <f>G420/E420*100</f>
        <v>105.79998132340154</v>
      </c>
      <c r="H421" s="60">
        <f>H420/F420*100</f>
        <v>105.89999864419484</v>
      </c>
      <c r="I421" s="60">
        <f>I420/G420*100</f>
        <v>106.09999208252272</v>
      </c>
      <c r="J421" s="60">
        <f>J420/H420*100</f>
        <v>106.19998112080506</v>
      </c>
      <c r="K421" s="60">
        <f>K420/I420*100</f>
        <v>106.29999084347928</v>
      </c>
      <c r="L421" s="20"/>
      <c r="M421" s="20"/>
    </row>
    <row r="422" spans="1:13" s="4" customFormat="1" ht="25.5" x14ac:dyDescent="0.2">
      <c r="A422" s="5" t="s">
        <v>8</v>
      </c>
      <c r="B422" s="3" t="s">
        <v>12</v>
      </c>
      <c r="C422" s="63">
        <v>339931.4</v>
      </c>
      <c r="D422" s="63">
        <v>437759.9</v>
      </c>
      <c r="E422" s="65">
        <v>467965.3</v>
      </c>
      <c r="F422" s="63">
        <v>494171.3</v>
      </c>
      <c r="G422" s="63">
        <v>495107.2</v>
      </c>
      <c r="H422" s="63">
        <v>523327.4</v>
      </c>
      <c r="I422" s="63">
        <v>525308.69999999995</v>
      </c>
      <c r="J422" s="63">
        <v>555773.6</v>
      </c>
      <c r="K422" s="63">
        <v>558403.1</v>
      </c>
    </row>
    <row r="423" spans="1:13" x14ac:dyDescent="0.2">
      <c r="A423" s="21" t="s">
        <v>14</v>
      </c>
      <c r="B423" s="3" t="s">
        <v>1</v>
      </c>
      <c r="C423" s="22">
        <v>168.2</v>
      </c>
      <c r="D423" s="22">
        <f>D422/C422*100</f>
        <v>128.77889480053918</v>
      </c>
      <c r="E423" s="22">
        <f>E422/D422*100</f>
        <v>106.8999924387775</v>
      </c>
      <c r="F423" s="22">
        <f>F422/E422*100</f>
        <v>105.59998786234792</v>
      </c>
      <c r="G423" s="22">
        <f>G422/E422*100</f>
        <v>105.79998132340154</v>
      </c>
      <c r="H423" s="22">
        <f>H422/F422*100</f>
        <v>105.89999864419484</v>
      </c>
      <c r="I423" s="22">
        <f>I422/G422*100</f>
        <v>106.09999208252272</v>
      </c>
      <c r="J423" s="22">
        <f>J422/H422*100</f>
        <v>106.19998112080506</v>
      </c>
      <c r="K423" s="22">
        <f>K422/I422*100</f>
        <v>106.29999084347928</v>
      </c>
      <c r="L423" s="20"/>
      <c r="M423" s="20"/>
    </row>
    <row r="424" spans="1:13" x14ac:dyDescent="0.2">
      <c r="A424" s="23" t="s">
        <v>56</v>
      </c>
      <c r="B424" s="3" t="s">
        <v>12</v>
      </c>
      <c r="C424" s="22">
        <v>0</v>
      </c>
      <c r="D424" s="22">
        <v>0</v>
      </c>
      <c r="E424" s="22">
        <v>0</v>
      </c>
      <c r="F424" s="22">
        <v>0</v>
      </c>
      <c r="G424" s="22">
        <v>0</v>
      </c>
      <c r="H424" s="22">
        <v>0</v>
      </c>
      <c r="I424" s="22">
        <v>0</v>
      </c>
      <c r="J424" s="22">
        <v>0</v>
      </c>
      <c r="K424" s="22">
        <v>0</v>
      </c>
    </row>
    <row r="425" spans="1:13" x14ac:dyDescent="0.2">
      <c r="A425" s="21" t="s">
        <v>14</v>
      </c>
      <c r="B425" s="3" t="s">
        <v>1</v>
      </c>
      <c r="C425" s="22">
        <v>0</v>
      </c>
      <c r="D425" s="22">
        <v>0</v>
      </c>
      <c r="E425" s="22">
        <v>0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  <c r="L425" s="20"/>
      <c r="M425" s="20"/>
    </row>
    <row r="426" spans="1:13" s="62" customFormat="1" x14ac:dyDescent="0.2">
      <c r="A426" s="88" t="s">
        <v>63</v>
      </c>
      <c r="B426" s="59" t="s">
        <v>12</v>
      </c>
      <c r="C426" s="65">
        <v>9231921.5999999996</v>
      </c>
      <c r="D426" s="65">
        <v>10298660.4</v>
      </c>
      <c r="E426" s="65">
        <v>10731204.1</v>
      </c>
      <c r="F426" s="65">
        <v>11138989.800000001</v>
      </c>
      <c r="G426" s="65">
        <v>11149721.1</v>
      </c>
      <c r="H426" s="65">
        <v>11584549.4</v>
      </c>
      <c r="I426" s="65">
        <v>11595709.9</v>
      </c>
      <c r="J426" s="65">
        <v>12047931.4</v>
      </c>
      <c r="K426" s="65">
        <v>12059538.300000001</v>
      </c>
    </row>
    <row r="427" spans="1:13" s="62" customFormat="1" x14ac:dyDescent="0.2">
      <c r="A427" s="86" t="s">
        <v>14</v>
      </c>
      <c r="B427" s="59" t="s">
        <v>1</v>
      </c>
      <c r="C427" s="60">
        <v>108.2</v>
      </c>
      <c r="D427" s="60">
        <f>D426/C426*100</f>
        <v>111.55489448697224</v>
      </c>
      <c r="E427" s="60">
        <f>E426/D426*100</f>
        <v>104.19999964267197</v>
      </c>
      <c r="F427" s="60">
        <f>F426/E426*100</f>
        <v>103.79999948002107</v>
      </c>
      <c r="G427" s="60">
        <f>G426/E426*100</f>
        <v>103.90000037367662</v>
      </c>
      <c r="H427" s="60">
        <f>H426/F426*100</f>
        <v>104.0000000718198</v>
      </c>
      <c r="I427" s="60">
        <f>I426/G426*100</f>
        <v>103.9999996053713</v>
      </c>
      <c r="J427" s="60">
        <f>J426/H426*100</f>
        <v>104.0000002071725</v>
      </c>
      <c r="K427" s="60">
        <f>K426/I426*100</f>
        <v>104.00000003449551</v>
      </c>
      <c r="L427" s="87"/>
      <c r="M427" s="87"/>
    </row>
    <row r="428" spans="1:13" s="4" customFormat="1" x14ac:dyDescent="0.2">
      <c r="A428" s="28"/>
      <c r="B428" s="29"/>
      <c r="C428" s="30"/>
      <c r="D428" s="30"/>
      <c r="E428" s="31"/>
      <c r="F428" s="30"/>
      <c r="G428" s="30"/>
      <c r="H428" s="30"/>
      <c r="I428" s="30"/>
      <c r="J428" s="30"/>
      <c r="K428" s="30"/>
    </row>
    <row r="429" spans="1:13" ht="14.25" x14ac:dyDescent="0.2">
      <c r="A429" s="69" t="s">
        <v>165</v>
      </c>
      <c r="B429" s="71"/>
      <c r="C429" s="72"/>
      <c r="D429" s="72"/>
      <c r="E429" s="72"/>
      <c r="F429" s="72"/>
      <c r="G429" s="72"/>
      <c r="H429" s="72"/>
      <c r="I429" s="9"/>
      <c r="J429" s="9"/>
      <c r="K429" s="9"/>
    </row>
    <row r="430" spans="1:13" x14ac:dyDescent="0.2">
      <c r="A430" s="70"/>
      <c r="B430" s="71"/>
      <c r="C430" s="72"/>
      <c r="D430" s="72"/>
      <c r="E430" s="72"/>
      <c r="F430" s="72"/>
      <c r="G430" s="72"/>
      <c r="H430" s="72"/>
      <c r="I430" s="9"/>
      <c r="J430" s="9"/>
      <c r="K430" s="9"/>
    </row>
    <row r="431" spans="1:13" ht="24" x14ac:dyDescent="0.2">
      <c r="A431" s="74" t="s">
        <v>166</v>
      </c>
      <c r="B431" s="73"/>
      <c r="C431" s="72"/>
      <c r="D431" s="72"/>
      <c r="E431" s="72"/>
      <c r="F431" s="72"/>
      <c r="G431" s="72"/>
      <c r="H431" s="72"/>
      <c r="I431" s="9"/>
      <c r="J431" s="9"/>
      <c r="K431" s="9"/>
    </row>
    <row r="432" spans="1:13" x14ac:dyDescent="0.2">
      <c r="A432" s="37"/>
      <c r="B432" s="7"/>
      <c r="C432" s="7"/>
      <c r="D432" s="7"/>
      <c r="E432" s="8"/>
      <c r="F432" s="7"/>
      <c r="G432" s="7"/>
      <c r="H432" s="9"/>
      <c r="I432" s="9"/>
      <c r="J432" s="9"/>
      <c r="K432" s="9"/>
    </row>
    <row r="433" spans="1:11" x14ac:dyDescent="0.2">
      <c r="A433" s="75"/>
      <c r="B433" s="75"/>
      <c r="C433" s="75"/>
      <c r="D433" s="75"/>
      <c r="E433" s="75"/>
      <c r="F433" s="75"/>
      <c r="G433" s="75"/>
      <c r="H433" s="11"/>
      <c r="I433" s="11"/>
      <c r="J433" s="11"/>
      <c r="K433" s="11"/>
    </row>
    <row r="434" spans="1:11" x14ac:dyDescent="0.2">
      <c r="A434" s="38"/>
      <c r="B434" s="12"/>
      <c r="C434" s="12"/>
      <c r="D434" s="12"/>
      <c r="E434" s="14"/>
      <c r="F434" s="12"/>
      <c r="G434" s="12"/>
      <c r="H434" s="12"/>
      <c r="I434" s="12"/>
      <c r="J434" s="12"/>
      <c r="K434" s="12"/>
    </row>
    <row r="435" spans="1:11" x14ac:dyDescent="0.2">
      <c r="A435" s="10"/>
      <c r="B435" s="7"/>
      <c r="C435" s="7"/>
      <c r="D435" s="7"/>
      <c r="E435" s="8"/>
      <c r="F435" s="7"/>
      <c r="G435" s="7"/>
      <c r="H435" s="9"/>
      <c r="I435" s="9"/>
      <c r="J435" s="9"/>
      <c r="K435" s="9"/>
    </row>
    <row r="436" spans="1:11" x14ac:dyDescent="0.2">
      <c r="A436" s="39"/>
      <c r="B436" s="29"/>
      <c r="C436" s="40"/>
      <c r="D436" s="40"/>
      <c r="E436" s="41"/>
      <c r="F436" s="40"/>
      <c r="G436" s="40"/>
      <c r="H436" s="32"/>
      <c r="I436" s="32"/>
      <c r="J436" s="32"/>
      <c r="K436" s="32"/>
    </row>
    <row r="437" spans="1:11" x14ac:dyDescent="0.2">
      <c r="A437" s="39"/>
      <c r="B437" s="40"/>
      <c r="C437" s="40"/>
      <c r="D437" s="40"/>
      <c r="E437" s="41"/>
      <c r="F437" s="40"/>
      <c r="G437" s="40"/>
      <c r="H437" s="33"/>
      <c r="I437" s="33"/>
      <c r="J437" s="33"/>
      <c r="K437" s="33"/>
    </row>
    <row r="438" spans="1:11" s="4" customFormat="1" x14ac:dyDescent="0.2">
      <c r="A438" s="42"/>
      <c r="B438" s="29"/>
      <c r="C438" s="40"/>
      <c r="D438" s="40"/>
      <c r="E438" s="41"/>
      <c r="F438" s="40"/>
      <c r="G438" s="40"/>
      <c r="H438" s="32"/>
      <c r="I438" s="32"/>
      <c r="J438" s="32"/>
      <c r="K438" s="32"/>
    </row>
    <row r="439" spans="1:11" x14ac:dyDescent="0.2">
      <c r="A439" s="42"/>
      <c r="B439" s="29"/>
      <c r="C439" s="40"/>
      <c r="D439" s="40"/>
      <c r="E439" s="41"/>
      <c r="F439" s="40"/>
      <c r="G439" s="40"/>
      <c r="H439" s="32"/>
      <c r="I439" s="32"/>
      <c r="J439" s="32"/>
      <c r="K439" s="32"/>
    </row>
    <row r="440" spans="1:11" x14ac:dyDescent="0.2">
      <c r="A440" s="28"/>
      <c r="B440" s="29"/>
      <c r="C440" s="43"/>
      <c r="D440" s="43"/>
      <c r="E440" s="44"/>
      <c r="F440" s="43"/>
      <c r="G440" s="43"/>
      <c r="H440" s="45"/>
      <c r="I440" s="45"/>
      <c r="J440" s="45"/>
      <c r="K440" s="45"/>
    </row>
    <row r="441" spans="1:11" ht="13.5" x14ac:dyDescent="0.2">
      <c r="A441" s="46"/>
      <c r="B441" s="29"/>
      <c r="C441" s="43"/>
      <c r="D441" s="43"/>
      <c r="E441" s="44"/>
      <c r="F441" s="43"/>
      <c r="G441" s="43"/>
      <c r="H441" s="45"/>
      <c r="I441" s="45"/>
      <c r="J441" s="45"/>
      <c r="K441" s="45"/>
    </row>
    <row r="442" spans="1:11" x14ac:dyDescent="0.2">
      <c r="A442" s="39"/>
      <c r="B442" s="29"/>
      <c r="C442" s="43"/>
      <c r="D442" s="43"/>
      <c r="E442" s="44"/>
      <c r="F442" s="43"/>
      <c r="G442" s="43"/>
      <c r="H442" s="45"/>
      <c r="I442" s="45"/>
      <c r="J442" s="45"/>
      <c r="K442" s="45"/>
    </row>
    <row r="443" spans="1:11" s="4" customFormat="1" x14ac:dyDescent="0.2">
      <c r="A443" s="39"/>
      <c r="B443" s="47"/>
      <c r="C443" s="30"/>
      <c r="D443" s="30"/>
      <c r="E443" s="31"/>
      <c r="F443" s="30"/>
      <c r="G443" s="30"/>
      <c r="H443" s="25"/>
      <c r="I443" s="25"/>
      <c r="J443" s="25"/>
      <c r="K443" s="25"/>
    </row>
    <row r="444" spans="1:11" s="4" customFormat="1" x14ac:dyDescent="0.2">
      <c r="A444" s="39"/>
      <c r="B444" s="47"/>
      <c r="C444" s="30"/>
      <c r="D444" s="30"/>
      <c r="E444" s="31"/>
      <c r="F444" s="30"/>
      <c r="G444" s="30"/>
      <c r="H444" s="25"/>
      <c r="I444" s="25"/>
      <c r="J444" s="25"/>
      <c r="K444" s="25"/>
    </row>
    <row r="445" spans="1:11" s="4" customFormat="1" x14ac:dyDescent="0.2">
      <c r="A445" s="39"/>
      <c r="B445" s="47"/>
      <c r="C445" s="30"/>
      <c r="D445" s="30"/>
      <c r="E445" s="31"/>
      <c r="F445" s="30"/>
      <c r="G445" s="30"/>
      <c r="H445" s="25"/>
      <c r="I445" s="25"/>
      <c r="J445" s="25"/>
      <c r="K445" s="25"/>
    </row>
    <row r="446" spans="1:11" s="4" customFormat="1" ht="13.5" x14ac:dyDescent="0.2">
      <c r="A446" s="46"/>
      <c r="B446" s="47"/>
      <c r="C446" s="30"/>
      <c r="D446" s="30"/>
      <c r="E446" s="31"/>
      <c r="F446" s="30"/>
      <c r="G446" s="30"/>
      <c r="H446" s="25"/>
      <c r="I446" s="25"/>
      <c r="J446" s="25"/>
      <c r="K446" s="25"/>
    </row>
    <row r="447" spans="1:11" x14ac:dyDescent="0.2">
      <c r="A447" s="39"/>
      <c r="B447" s="29"/>
      <c r="C447" s="43"/>
      <c r="D447" s="43"/>
      <c r="E447" s="44"/>
      <c r="F447" s="43"/>
      <c r="G447" s="43"/>
      <c r="H447" s="45"/>
      <c r="I447" s="45"/>
      <c r="J447" s="45"/>
      <c r="K447" s="45"/>
    </row>
    <row r="448" spans="1:11" x14ac:dyDescent="0.2">
      <c r="A448" s="39"/>
      <c r="B448" s="47"/>
      <c r="C448" s="43"/>
      <c r="D448" s="43"/>
      <c r="E448" s="44"/>
      <c r="F448" s="43"/>
      <c r="G448" s="43"/>
      <c r="H448" s="45"/>
      <c r="I448" s="45"/>
      <c r="J448" s="45"/>
      <c r="K448" s="45"/>
    </row>
    <row r="449" spans="1:11" x14ac:dyDescent="0.2">
      <c r="A449" s="39"/>
      <c r="B449" s="29"/>
      <c r="C449" s="43"/>
      <c r="D449" s="43"/>
      <c r="E449" s="44"/>
      <c r="F449" s="43"/>
      <c r="G449" s="43"/>
      <c r="H449" s="45"/>
      <c r="I449" s="45"/>
      <c r="J449" s="45"/>
      <c r="K449" s="45"/>
    </row>
    <row r="450" spans="1:11" x14ac:dyDescent="0.2">
      <c r="A450" s="39"/>
      <c r="B450" s="29"/>
      <c r="C450" s="43"/>
      <c r="D450" s="43"/>
      <c r="E450" s="44"/>
      <c r="F450" s="43"/>
      <c r="G450" s="43"/>
      <c r="H450" s="45"/>
      <c r="I450" s="45"/>
      <c r="J450" s="45"/>
      <c r="K450" s="45"/>
    </row>
    <row r="451" spans="1:11" x14ac:dyDescent="0.2">
      <c r="A451" s="39"/>
      <c r="B451" s="29"/>
      <c r="C451" s="43"/>
      <c r="D451" s="43"/>
      <c r="E451" s="44"/>
      <c r="F451" s="43"/>
      <c r="G451" s="43"/>
      <c r="H451" s="45"/>
      <c r="I451" s="45"/>
      <c r="J451" s="45"/>
      <c r="K451" s="45"/>
    </row>
    <row r="452" spans="1:11" x14ac:dyDescent="0.2">
      <c r="A452" s="48"/>
      <c r="B452" s="29"/>
      <c r="C452" s="43"/>
      <c r="D452" s="43"/>
      <c r="E452" s="44"/>
      <c r="F452" s="43"/>
      <c r="G452" s="43"/>
      <c r="H452" s="45"/>
      <c r="I452" s="45"/>
      <c r="J452" s="45"/>
      <c r="K452" s="45"/>
    </row>
    <row r="453" spans="1:11" x14ac:dyDescent="0.2">
      <c r="A453" s="39"/>
      <c r="B453" s="29"/>
      <c r="C453" s="43"/>
      <c r="D453" s="43"/>
      <c r="E453" s="44"/>
      <c r="F453" s="43"/>
      <c r="G453" s="43"/>
      <c r="H453" s="45"/>
      <c r="I453" s="45"/>
      <c r="J453" s="45"/>
      <c r="K453" s="45"/>
    </row>
    <row r="454" spans="1:11" ht="13.5" x14ac:dyDescent="0.2">
      <c r="A454" s="46"/>
      <c r="B454" s="29"/>
      <c r="C454" s="43"/>
      <c r="D454" s="43"/>
      <c r="E454" s="44"/>
      <c r="F454" s="43"/>
      <c r="G454" s="43"/>
      <c r="H454" s="45"/>
      <c r="I454" s="45"/>
      <c r="J454" s="45"/>
      <c r="K454" s="45"/>
    </row>
    <row r="455" spans="1:11" x14ac:dyDescent="0.2">
      <c r="A455" s="28"/>
      <c r="B455" s="29"/>
      <c r="C455" s="43"/>
      <c r="D455" s="43"/>
      <c r="E455" s="44"/>
      <c r="F455" s="43"/>
      <c r="G455" s="43"/>
      <c r="H455" s="45"/>
      <c r="I455" s="45"/>
      <c r="J455" s="45"/>
      <c r="K455" s="45"/>
    </row>
    <row r="456" spans="1:11" x14ac:dyDescent="0.2">
      <c r="A456" s="28"/>
      <c r="B456" s="29"/>
      <c r="C456" s="43"/>
      <c r="D456" s="43"/>
      <c r="E456" s="44"/>
      <c r="F456" s="43"/>
      <c r="G456" s="43"/>
      <c r="H456" s="45"/>
      <c r="I456" s="45"/>
      <c r="J456" s="45"/>
      <c r="K456" s="45"/>
    </row>
    <row r="457" spans="1:11" ht="13.5" x14ac:dyDescent="0.2">
      <c r="A457" s="46"/>
      <c r="B457" s="29"/>
      <c r="C457" s="43"/>
      <c r="D457" s="43"/>
      <c r="E457" s="44"/>
      <c r="F457" s="43"/>
      <c r="G457" s="43"/>
      <c r="H457" s="45"/>
      <c r="I457" s="45"/>
      <c r="J457" s="45"/>
      <c r="K457" s="45"/>
    </row>
    <row r="458" spans="1:11" x14ac:dyDescent="0.2">
      <c r="A458" s="48"/>
      <c r="B458" s="29"/>
      <c r="C458" s="43"/>
      <c r="D458" s="43"/>
      <c r="E458" s="44"/>
      <c r="F458" s="43"/>
      <c r="G458" s="43"/>
      <c r="H458" s="45"/>
      <c r="I458" s="45"/>
      <c r="J458" s="45"/>
      <c r="K458" s="45"/>
    </row>
    <row r="459" spans="1:11" ht="13.5" x14ac:dyDescent="0.2">
      <c r="A459" s="46"/>
      <c r="B459" s="29"/>
      <c r="C459" s="43"/>
      <c r="D459" s="43"/>
      <c r="E459" s="44"/>
      <c r="F459" s="43"/>
      <c r="G459" s="43"/>
      <c r="H459" s="45"/>
      <c r="I459" s="45"/>
      <c r="J459" s="45"/>
      <c r="K459" s="45"/>
    </row>
    <row r="460" spans="1:11" ht="13.5" x14ac:dyDescent="0.2">
      <c r="A460" s="46"/>
      <c r="B460" s="29"/>
      <c r="C460" s="43"/>
      <c r="D460" s="43"/>
      <c r="E460" s="44"/>
      <c r="F460" s="43"/>
      <c r="G460" s="43"/>
      <c r="H460" s="45"/>
      <c r="I460" s="45"/>
      <c r="J460" s="45"/>
      <c r="K460" s="45"/>
    </row>
    <row r="461" spans="1:11" x14ac:dyDescent="0.2">
      <c r="A461" s="28"/>
      <c r="B461" s="29"/>
      <c r="C461" s="43"/>
      <c r="D461" s="43"/>
      <c r="E461" s="44"/>
      <c r="F461" s="43"/>
      <c r="G461" s="43"/>
      <c r="H461" s="45"/>
      <c r="I461" s="45"/>
      <c r="J461" s="45"/>
      <c r="K461" s="45"/>
    </row>
    <row r="462" spans="1:11" x14ac:dyDescent="0.2">
      <c r="A462" s="28"/>
      <c r="B462" s="29"/>
      <c r="C462" s="43"/>
      <c r="D462" s="43"/>
      <c r="E462" s="44"/>
      <c r="F462" s="43"/>
      <c r="G462" s="43"/>
      <c r="H462" s="45"/>
      <c r="I462" s="45"/>
      <c r="J462" s="45"/>
      <c r="K462" s="45"/>
    </row>
    <row r="463" spans="1:11" x14ac:dyDescent="0.2">
      <c r="A463" s="28"/>
      <c r="B463" s="29"/>
      <c r="C463" s="49"/>
      <c r="D463" s="49"/>
      <c r="E463" s="50"/>
      <c r="F463" s="49"/>
      <c r="G463" s="49"/>
      <c r="H463" s="26"/>
      <c r="I463" s="26"/>
      <c r="J463" s="26"/>
      <c r="K463" s="26"/>
    </row>
    <row r="464" spans="1:11" x14ac:dyDescent="0.2">
      <c r="A464" s="48"/>
      <c r="B464" s="29"/>
      <c r="C464" s="43"/>
      <c r="D464" s="43"/>
      <c r="E464" s="44"/>
      <c r="F464" s="43"/>
      <c r="G464" s="43"/>
      <c r="H464" s="45"/>
      <c r="I464" s="45"/>
      <c r="J464" s="45"/>
      <c r="K464" s="45"/>
    </row>
    <row r="465" spans="1:11" x14ac:dyDescent="0.2">
      <c r="A465" s="39"/>
      <c r="B465" s="29"/>
      <c r="C465" s="43"/>
      <c r="D465" s="43"/>
      <c r="E465" s="44"/>
      <c r="F465" s="43"/>
      <c r="G465" s="43"/>
      <c r="H465" s="25"/>
      <c r="I465" s="25"/>
      <c r="J465" s="25"/>
      <c r="K465" s="25"/>
    </row>
    <row r="466" spans="1:11" s="4" customFormat="1" ht="13.5" x14ac:dyDescent="0.2">
      <c r="A466" s="46"/>
      <c r="B466" s="47"/>
      <c r="C466" s="30"/>
      <c r="D466" s="30"/>
      <c r="E466" s="31"/>
      <c r="F466" s="30"/>
      <c r="G466" s="30"/>
      <c r="H466" s="25"/>
      <c r="I466" s="25"/>
      <c r="J466" s="25"/>
      <c r="K466" s="25"/>
    </row>
    <row r="467" spans="1:11" x14ac:dyDescent="0.2">
      <c r="A467" s="28"/>
      <c r="B467" s="29"/>
      <c r="C467" s="43"/>
      <c r="D467" s="43"/>
      <c r="E467" s="44"/>
      <c r="F467" s="43"/>
      <c r="G467" s="43"/>
      <c r="H467" s="45"/>
      <c r="I467" s="45"/>
      <c r="J467" s="45"/>
      <c r="K467" s="45"/>
    </row>
    <row r="468" spans="1:11" x14ac:dyDescent="0.2">
      <c r="A468" s="48"/>
      <c r="B468" s="29"/>
      <c r="C468" s="43"/>
      <c r="D468" s="43"/>
      <c r="E468" s="44"/>
      <c r="F468" s="43"/>
      <c r="G468" s="43"/>
      <c r="H468" s="45"/>
      <c r="I468" s="45"/>
      <c r="J468" s="45"/>
      <c r="K468" s="45"/>
    </row>
    <row r="469" spans="1:11" x14ac:dyDescent="0.2">
      <c r="A469" s="48"/>
      <c r="B469" s="29"/>
      <c r="C469" s="43"/>
      <c r="D469" s="43"/>
      <c r="E469" s="44"/>
      <c r="F469" s="43"/>
      <c r="G469" s="43"/>
      <c r="H469" s="45"/>
      <c r="I469" s="45"/>
      <c r="J469" s="45"/>
      <c r="K469" s="45"/>
    </row>
    <row r="470" spans="1:11" x14ac:dyDescent="0.2">
      <c r="A470" s="48"/>
      <c r="B470" s="29"/>
      <c r="C470" s="43"/>
      <c r="D470" s="43"/>
      <c r="E470" s="44"/>
      <c r="F470" s="43"/>
      <c r="G470" s="43"/>
      <c r="H470" s="45"/>
      <c r="I470" s="45"/>
      <c r="J470" s="45"/>
      <c r="K470" s="45"/>
    </row>
    <row r="471" spans="1:11" ht="13.5" x14ac:dyDescent="0.2">
      <c r="A471" s="46"/>
      <c r="B471" s="29"/>
      <c r="C471" s="43"/>
      <c r="D471" s="43"/>
      <c r="E471" s="44"/>
      <c r="F471" s="43"/>
      <c r="G471" s="43"/>
      <c r="H471" s="45"/>
      <c r="I471" s="45"/>
      <c r="J471" s="45"/>
      <c r="K471" s="45"/>
    </row>
    <row r="472" spans="1:11" x14ac:dyDescent="0.2">
      <c r="A472" s="48"/>
      <c r="B472" s="29"/>
      <c r="C472" s="43"/>
      <c r="D472" s="43"/>
      <c r="E472" s="44"/>
      <c r="F472" s="43"/>
      <c r="G472" s="43"/>
      <c r="H472" s="45"/>
      <c r="I472" s="45"/>
      <c r="J472" s="45"/>
      <c r="K472" s="45"/>
    </row>
    <row r="473" spans="1:11" x14ac:dyDescent="0.2">
      <c r="A473" s="39"/>
      <c r="B473" s="29"/>
      <c r="C473" s="43"/>
      <c r="D473" s="43"/>
      <c r="E473" s="44"/>
      <c r="F473" s="43"/>
      <c r="G473" s="43"/>
      <c r="H473" s="45"/>
      <c r="I473" s="45"/>
      <c r="J473" s="45"/>
      <c r="K473" s="45"/>
    </row>
    <row r="474" spans="1:11" x14ac:dyDescent="0.2">
      <c r="A474" s="48"/>
      <c r="B474" s="29"/>
      <c r="C474" s="43"/>
      <c r="D474" s="43"/>
      <c r="E474" s="44"/>
      <c r="F474" s="43"/>
      <c r="G474" s="43"/>
      <c r="H474" s="51"/>
      <c r="I474" s="51"/>
      <c r="J474" s="51"/>
      <c r="K474" s="51"/>
    </row>
    <row r="475" spans="1:11" x14ac:dyDescent="0.2">
      <c r="A475" s="48"/>
      <c r="B475" s="40"/>
      <c r="C475" s="49"/>
      <c r="D475" s="49"/>
      <c r="E475" s="50"/>
      <c r="F475" s="49"/>
      <c r="G475" s="49"/>
      <c r="H475" s="18"/>
      <c r="I475" s="18"/>
      <c r="J475" s="18"/>
      <c r="K475" s="18"/>
    </row>
    <row r="476" spans="1:11" ht="13.5" x14ac:dyDescent="0.2">
      <c r="A476" s="46"/>
      <c r="B476" s="29"/>
      <c r="C476" s="43"/>
      <c r="D476" s="43"/>
      <c r="E476" s="44"/>
      <c r="F476" s="43"/>
      <c r="G476" s="43"/>
      <c r="H476" s="45"/>
      <c r="I476" s="45"/>
      <c r="J476" s="45"/>
      <c r="K476" s="45"/>
    </row>
    <row r="477" spans="1:11" s="4" customFormat="1" x14ac:dyDescent="0.2">
      <c r="A477" s="39"/>
      <c r="B477" s="47"/>
      <c r="C477" s="30"/>
      <c r="D477" s="30"/>
      <c r="E477" s="31"/>
      <c r="F477" s="30"/>
      <c r="G477" s="30"/>
      <c r="H477" s="52"/>
      <c r="I477" s="52"/>
      <c r="J477" s="52"/>
      <c r="K477" s="52"/>
    </row>
    <row r="478" spans="1:11" ht="13.5" x14ac:dyDescent="0.2">
      <c r="A478" s="46"/>
      <c r="B478" s="29"/>
      <c r="C478" s="43"/>
      <c r="D478" s="43"/>
      <c r="E478" s="44"/>
      <c r="F478" s="43"/>
      <c r="G478" s="43"/>
      <c r="H478" s="13"/>
      <c r="I478" s="13"/>
      <c r="J478" s="13"/>
      <c r="K478" s="13"/>
    </row>
    <row r="479" spans="1:11" s="4" customFormat="1" x14ac:dyDescent="0.2">
      <c r="A479" s="39"/>
      <c r="B479" s="47"/>
      <c r="C479" s="30"/>
      <c r="D479" s="30"/>
      <c r="E479" s="31"/>
      <c r="F479" s="30"/>
      <c r="G479" s="30"/>
      <c r="H479" s="52"/>
      <c r="I479" s="52"/>
      <c r="J479" s="52"/>
      <c r="K479" s="52"/>
    </row>
    <row r="480" spans="1:11" x14ac:dyDescent="0.2">
      <c r="A480" s="48"/>
      <c r="B480" s="29"/>
      <c r="C480" s="43"/>
      <c r="D480" s="43"/>
      <c r="E480" s="44"/>
      <c r="F480" s="43"/>
      <c r="G480" s="43"/>
      <c r="H480" s="13"/>
      <c r="I480" s="13"/>
      <c r="J480" s="13"/>
      <c r="K480" s="13"/>
    </row>
    <row r="481" spans="1:11" s="4" customFormat="1" x14ac:dyDescent="0.2">
      <c r="A481" s="39"/>
      <c r="B481" s="47"/>
      <c r="C481" s="30"/>
      <c r="D481" s="30"/>
      <c r="E481" s="31"/>
      <c r="F481" s="30"/>
      <c r="G481" s="30"/>
      <c r="H481" s="52"/>
      <c r="I481" s="52"/>
      <c r="J481" s="52"/>
      <c r="K481" s="52"/>
    </row>
    <row r="482" spans="1:11" s="4" customFormat="1" ht="13.5" x14ac:dyDescent="0.2">
      <c r="A482" s="46"/>
      <c r="B482" s="47"/>
      <c r="C482" s="30"/>
      <c r="D482" s="30"/>
      <c r="E482" s="31"/>
      <c r="F482" s="30"/>
      <c r="G482" s="30"/>
      <c r="H482" s="52"/>
      <c r="I482" s="52"/>
      <c r="J482" s="52"/>
      <c r="K482" s="52"/>
    </row>
    <row r="483" spans="1:11" s="4" customFormat="1" x14ac:dyDescent="0.2">
      <c r="A483" s="39"/>
      <c r="B483" s="47"/>
      <c r="C483" s="30"/>
      <c r="D483" s="30"/>
      <c r="E483" s="31"/>
      <c r="F483" s="30"/>
      <c r="G483" s="30"/>
      <c r="H483" s="52"/>
      <c r="I483" s="52"/>
      <c r="J483" s="52"/>
      <c r="K483" s="52"/>
    </row>
    <row r="484" spans="1:11" s="4" customFormat="1" ht="13.5" x14ac:dyDescent="0.2">
      <c r="A484" s="46"/>
      <c r="B484" s="47"/>
      <c r="C484" s="30"/>
      <c r="D484" s="30"/>
      <c r="E484" s="31"/>
      <c r="F484" s="30"/>
      <c r="G484" s="30"/>
      <c r="H484" s="52"/>
      <c r="I484" s="52"/>
      <c r="J484" s="52"/>
      <c r="K484" s="52"/>
    </row>
    <row r="485" spans="1:11" x14ac:dyDescent="0.2">
      <c r="A485" s="39"/>
      <c r="B485" s="29"/>
      <c r="C485" s="43"/>
      <c r="D485" s="43"/>
      <c r="E485" s="44"/>
      <c r="F485" s="43"/>
      <c r="G485" s="43"/>
      <c r="H485" s="53"/>
      <c r="I485" s="53"/>
      <c r="J485" s="53"/>
      <c r="K485" s="53"/>
    </row>
    <row r="486" spans="1:11" x14ac:dyDescent="0.2">
      <c r="A486" s="39"/>
      <c r="B486" s="40"/>
      <c r="C486" s="40"/>
      <c r="D486" s="40"/>
      <c r="E486" s="41"/>
      <c r="F486" s="40"/>
      <c r="G486" s="40"/>
      <c r="H486" s="32"/>
      <c r="I486" s="32"/>
      <c r="J486" s="32"/>
      <c r="K486" s="32"/>
    </row>
    <row r="487" spans="1:11" x14ac:dyDescent="0.2">
      <c r="A487" s="39"/>
      <c r="B487" s="40"/>
      <c r="C487" s="40"/>
      <c r="D487" s="40"/>
      <c r="E487" s="41"/>
      <c r="F487" s="40"/>
      <c r="G487" s="40"/>
      <c r="H487" s="32"/>
      <c r="I487" s="32"/>
      <c r="J487" s="32"/>
      <c r="K487" s="32"/>
    </row>
    <row r="488" spans="1:11" ht="13.5" x14ac:dyDescent="0.2">
      <c r="A488" s="46"/>
      <c r="B488" s="29"/>
      <c r="C488" s="40"/>
      <c r="D488" s="40"/>
      <c r="E488" s="41"/>
      <c r="F488" s="40"/>
      <c r="G488" s="40"/>
      <c r="H488" s="32"/>
      <c r="I488" s="32"/>
      <c r="J488" s="32"/>
      <c r="K488" s="32"/>
    </row>
    <row r="489" spans="1:11" s="4" customFormat="1" x14ac:dyDescent="0.2">
      <c r="A489" s="39"/>
      <c r="B489" s="47"/>
      <c r="C489" s="54"/>
      <c r="D489" s="54"/>
      <c r="E489" s="55"/>
      <c r="F489" s="54"/>
      <c r="G489" s="54"/>
      <c r="H489" s="33"/>
      <c r="I489" s="33"/>
      <c r="J489" s="33"/>
      <c r="K489" s="33"/>
    </row>
    <row r="490" spans="1:11" x14ac:dyDescent="0.2">
      <c r="A490" s="48"/>
      <c r="B490" s="29"/>
      <c r="C490" s="40"/>
      <c r="D490" s="40"/>
      <c r="E490" s="41"/>
      <c r="F490" s="40"/>
      <c r="G490" s="40"/>
      <c r="H490" s="13"/>
      <c r="I490" s="13"/>
      <c r="J490" s="13"/>
      <c r="K490" s="13"/>
    </row>
    <row r="491" spans="1:11" s="4" customFormat="1" x14ac:dyDescent="0.2">
      <c r="A491" s="39"/>
      <c r="B491" s="47"/>
      <c r="C491" s="54"/>
      <c r="D491" s="54"/>
      <c r="E491" s="55"/>
      <c r="F491" s="54"/>
      <c r="G491" s="54"/>
      <c r="H491" s="33"/>
      <c r="I491" s="33"/>
      <c r="J491" s="33"/>
      <c r="K491" s="33"/>
    </row>
    <row r="492" spans="1:11" x14ac:dyDescent="0.2">
      <c r="A492" s="48"/>
      <c r="B492" s="29"/>
      <c r="C492" s="40"/>
      <c r="D492" s="40"/>
      <c r="E492" s="41"/>
      <c r="F492" s="40"/>
      <c r="G492" s="40"/>
      <c r="H492" s="13"/>
      <c r="I492" s="13"/>
      <c r="J492" s="13"/>
      <c r="K492" s="13"/>
    </row>
    <row r="493" spans="1:11" x14ac:dyDescent="0.2">
      <c r="A493" s="39"/>
      <c r="B493" s="29"/>
      <c r="C493" s="40"/>
      <c r="D493" s="40"/>
      <c r="E493" s="41"/>
      <c r="F493" s="40"/>
      <c r="G493" s="40"/>
      <c r="H493" s="32"/>
      <c r="I493" s="32"/>
      <c r="J493" s="32"/>
      <c r="K493" s="32"/>
    </row>
    <row r="494" spans="1:11" x14ac:dyDescent="0.2">
      <c r="A494" s="39"/>
      <c r="B494" s="40"/>
      <c r="C494" s="40"/>
      <c r="D494" s="40"/>
      <c r="E494" s="41"/>
      <c r="F494" s="40"/>
      <c r="G494" s="40"/>
      <c r="H494" s="33"/>
      <c r="I494" s="33"/>
      <c r="J494" s="33"/>
      <c r="K494" s="33"/>
    </row>
    <row r="495" spans="1:11" x14ac:dyDescent="0.2">
      <c r="A495" s="48"/>
      <c r="B495" s="40"/>
      <c r="C495" s="40"/>
      <c r="D495" s="40"/>
      <c r="E495" s="41"/>
      <c r="F495" s="40"/>
      <c r="G495" s="40"/>
      <c r="H495" s="33"/>
      <c r="I495" s="33"/>
      <c r="J495" s="33"/>
      <c r="K495" s="33"/>
    </row>
    <row r="496" spans="1:11" ht="13.5" x14ac:dyDescent="0.2">
      <c r="A496" s="46"/>
      <c r="B496" s="40"/>
      <c r="C496" s="40"/>
      <c r="D496" s="40"/>
      <c r="E496" s="41"/>
      <c r="F496" s="40"/>
      <c r="G496" s="40"/>
      <c r="H496" s="33"/>
      <c r="I496" s="33"/>
      <c r="J496" s="33"/>
      <c r="K496" s="33"/>
    </row>
    <row r="497" spans="1:11" s="4" customFormat="1" x14ac:dyDescent="0.2">
      <c r="A497" s="48"/>
      <c r="B497" s="54"/>
      <c r="C497" s="54"/>
      <c r="D497" s="54"/>
      <c r="E497" s="55"/>
      <c r="F497" s="54"/>
      <c r="G497" s="54"/>
      <c r="H497" s="33"/>
      <c r="I497" s="33"/>
      <c r="J497" s="33"/>
      <c r="K497" s="33"/>
    </row>
    <row r="498" spans="1:11" x14ac:dyDescent="0.2">
      <c r="A498" s="39"/>
      <c r="B498" s="40"/>
      <c r="C498" s="40"/>
      <c r="D498" s="40"/>
      <c r="E498" s="41"/>
      <c r="F498" s="40"/>
      <c r="G498" s="40"/>
      <c r="H498" s="13"/>
      <c r="I498" s="13"/>
      <c r="J498" s="13"/>
      <c r="K498" s="13"/>
    </row>
    <row r="499" spans="1:11" x14ac:dyDescent="0.2">
      <c r="A499" s="48"/>
      <c r="B499" s="29"/>
      <c r="C499" s="40"/>
      <c r="D499" s="40"/>
      <c r="E499" s="41"/>
      <c r="F499" s="40"/>
      <c r="G499" s="40"/>
      <c r="H499" s="32"/>
      <c r="I499" s="32"/>
      <c r="J499" s="32"/>
      <c r="K499" s="32"/>
    </row>
    <row r="500" spans="1:11" x14ac:dyDescent="0.2">
      <c r="A500" s="48"/>
      <c r="B500" s="29"/>
      <c r="C500" s="40"/>
      <c r="D500" s="40"/>
      <c r="E500" s="41"/>
      <c r="F500" s="40"/>
      <c r="G500" s="40"/>
      <c r="H500" s="32"/>
      <c r="I500" s="32"/>
      <c r="J500" s="32"/>
      <c r="K500" s="32"/>
    </row>
    <row r="501" spans="1:11" ht="13.5" x14ac:dyDescent="0.2">
      <c r="A501" s="46"/>
      <c r="B501" s="29"/>
      <c r="C501" s="40"/>
      <c r="D501" s="40"/>
      <c r="E501" s="41"/>
      <c r="F501" s="40"/>
      <c r="G501" s="40"/>
      <c r="H501" s="32"/>
      <c r="I501" s="32"/>
      <c r="J501" s="32"/>
      <c r="K501" s="32"/>
    </row>
    <row r="502" spans="1:11" x14ac:dyDescent="0.2">
      <c r="A502" s="39"/>
      <c r="B502" s="29"/>
      <c r="C502" s="40"/>
      <c r="D502" s="40"/>
      <c r="E502" s="41"/>
      <c r="F502" s="40"/>
      <c r="G502" s="40"/>
      <c r="H502" s="32"/>
      <c r="I502" s="32"/>
      <c r="J502" s="32"/>
      <c r="K502" s="32"/>
    </row>
    <row r="503" spans="1:11" ht="13.5" x14ac:dyDescent="0.2">
      <c r="A503" s="46"/>
      <c r="B503" s="29"/>
      <c r="C503" s="40"/>
      <c r="D503" s="40"/>
      <c r="E503" s="41"/>
      <c r="F503" s="40"/>
      <c r="G503" s="40"/>
      <c r="H503" s="32"/>
      <c r="I503" s="32"/>
      <c r="J503" s="32"/>
      <c r="K503" s="32"/>
    </row>
    <row r="504" spans="1:11" x14ac:dyDescent="0.2">
      <c r="A504" s="39"/>
      <c r="B504" s="29"/>
      <c r="C504" s="40"/>
      <c r="D504" s="40"/>
      <c r="E504" s="41"/>
      <c r="F504" s="40"/>
      <c r="G504" s="40"/>
      <c r="H504" s="56"/>
      <c r="I504" s="56"/>
      <c r="J504" s="56"/>
      <c r="K504" s="56"/>
    </row>
    <row r="505" spans="1:11" x14ac:dyDescent="0.2">
      <c r="A505" s="48"/>
      <c r="B505" s="29"/>
      <c r="C505" s="40"/>
      <c r="D505" s="40"/>
      <c r="E505" s="41"/>
      <c r="F505" s="40"/>
      <c r="G505" s="40"/>
      <c r="H505" s="32"/>
      <c r="I505" s="32"/>
      <c r="J505" s="32"/>
      <c r="K505" s="32"/>
    </row>
    <row r="506" spans="1:11" x14ac:dyDescent="0.2">
      <c r="A506" s="39"/>
      <c r="B506" s="40"/>
      <c r="C506" s="40"/>
      <c r="D506" s="40"/>
      <c r="E506" s="41"/>
      <c r="F506" s="40"/>
      <c r="G506" s="40"/>
      <c r="H506" s="56"/>
      <c r="I506" s="56"/>
      <c r="J506" s="56"/>
      <c r="K506" s="56"/>
    </row>
    <row r="507" spans="1:11" ht="13.5" x14ac:dyDescent="0.2">
      <c r="A507" s="46"/>
      <c r="B507" s="29"/>
      <c r="C507" s="40"/>
      <c r="D507" s="40"/>
      <c r="E507" s="41"/>
      <c r="F507" s="40"/>
      <c r="G507" s="40"/>
      <c r="H507" s="32"/>
      <c r="I507" s="32"/>
      <c r="J507" s="32"/>
      <c r="K507" s="32"/>
    </row>
    <row r="508" spans="1:11" x14ac:dyDescent="0.2">
      <c r="A508" s="39"/>
      <c r="B508" s="40"/>
      <c r="C508" s="40"/>
      <c r="D508" s="40"/>
      <c r="E508" s="41"/>
      <c r="F508" s="40"/>
      <c r="G508" s="40"/>
      <c r="H508" s="56"/>
      <c r="I508" s="56"/>
      <c r="J508" s="56"/>
      <c r="K508" s="56"/>
    </row>
    <row r="509" spans="1:11" ht="13.5" x14ac:dyDescent="0.2">
      <c r="A509" s="46"/>
      <c r="B509" s="29"/>
      <c r="C509" s="40"/>
      <c r="D509" s="40"/>
      <c r="E509" s="41"/>
      <c r="F509" s="40"/>
      <c r="G509" s="40"/>
      <c r="H509" s="32"/>
      <c r="I509" s="32"/>
      <c r="J509" s="32"/>
      <c r="K509" s="32"/>
    </row>
    <row r="510" spans="1:11" x14ac:dyDescent="0.2">
      <c r="A510" s="39"/>
      <c r="B510" s="40"/>
      <c r="C510" s="40"/>
      <c r="D510" s="40"/>
      <c r="E510" s="41"/>
      <c r="F510" s="40"/>
      <c r="G510" s="40"/>
      <c r="H510" s="56"/>
      <c r="I510" s="56"/>
      <c r="J510" s="56"/>
      <c r="K510" s="56"/>
    </row>
    <row r="511" spans="1:11" x14ac:dyDescent="0.2">
      <c r="A511" s="39"/>
      <c r="B511" s="29"/>
      <c r="C511" s="40"/>
      <c r="D511" s="40"/>
      <c r="E511" s="41"/>
      <c r="F511" s="40"/>
      <c r="G511" s="40"/>
      <c r="H511" s="32"/>
      <c r="I511" s="32"/>
      <c r="J511" s="32"/>
      <c r="K511" s="32"/>
    </row>
    <row r="512" spans="1:11" x14ac:dyDescent="0.2">
      <c r="A512" s="39"/>
      <c r="B512" s="40"/>
      <c r="C512" s="40"/>
      <c r="D512" s="40"/>
      <c r="E512" s="41"/>
      <c r="F512" s="40"/>
      <c r="G512" s="40"/>
      <c r="H512" s="56"/>
      <c r="I512" s="56"/>
      <c r="J512" s="56"/>
      <c r="K512" s="56"/>
    </row>
    <row r="513" spans="1:11" ht="13.5" x14ac:dyDescent="0.2">
      <c r="A513" s="46"/>
      <c r="B513" s="29"/>
      <c r="C513" s="40"/>
      <c r="D513" s="40"/>
      <c r="E513" s="41"/>
      <c r="F513" s="40"/>
      <c r="G513" s="40"/>
      <c r="H513" s="32"/>
      <c r="I513" s="32"/>
      <c r="J513" s="32"/>
      <c r="K513" s="32"/>
    </row>
    <row r="514" spans="1:11" x14ac:dyDescent="0.2">
      <c r="A514" s="39"/>
      <c r="B514" s="40"/>
      <c r="C514" s="40"/>
      <c r="D514" s="40"/>
      <c r="E514" s="41"/>
      <c r="F514" s="40"/>
      <c r="G514" s="40"/>
      <c r="H514" s="56"/>
      <c r="I514" s="56"/>
      <c r="J514" s="56"/>
      <c r="K514" s="56"/>
    </row>
    <row r="515" spans="1:11" x14ac:dyDescent="0.2">
      <c r="A515" s="48"/>
      <c r="B515" s="29"/>
      <c r="C515" s="40"/>
      <c r="D515" s="40"/>
      <c r="E515" s="41"/>
      <c r="F515" s="40"/>
      <c r="G515" s="40"/>
      <c r="H515" s="32"/>
      <c r="I515" s="32"/>
      <c r="J515" s="32"/>
      <c r="K515" s="32"/>
    </row>
    <row r="516" spans="1:11" x14ac:dyDescent="0.2">
      <c r="A516" s="39"/>
      <c r="B516" s="29"/>
      <c r="C516" s="40"/>
      <c r="D516" s="40"/>
      <c r="E516" s="41"/>
      <c r="F516" s="40"/>
      <c r="G516" s="40"/>
      <c r="H516" s="56"/>
      <c r="I516" s="56"/>
      <c r="J516" s="56"/>
      <c r="K516" s="56"/>
    </row>
    <row r="517" spans="1:11" x14ac:dyDescent="0.2">
      <c r="A517" s="48"/>
      <c r="B517" s="29"/>
      <c r="C517" s="40"/>
      <c r="D517" s="40"/>
      <c r="E517" s="41"/>
      <c r="F517" s="40"/>
      <c r="G517" s="40"/>
      <c r="H517" s="32"/>
      <c r="I517" s="32"/>
      <c r="J517" s="32"/>
      <c r="K517" s="32"/>
    </row>
    <row r="518" spans="1:11" x14ac:dyDescent="0.2">
      <c r="A518" s="39"/>
      <c r="B518" s="29"/>
      <c r="C518" s="40"/>
      <c r="D518" s="40"/>
      <c r="E518" s="41"/>
      <c r="F518" s="40"/>
      <c r="G518" s="40"/>
      <c r="H518" s="56"/>
      <c r="I518" s="56"/>
      <c r="J518" s="56"/>
      <c r="K518" s="56"/>
    </row>
    <row r="519" spans="1:11" x14ac:dyDescent="0.2">
      <c r="A519" s="39"/>
      <c r="B519" s="29"/>
      <c r="C519" s="40"/>
      <c r="D519" s="40"/>
      <c r="E519" s="41"/>
      <c r="F519" s="40"/>
      <c r="G519" s="40"/>
      <c r="H519" s="32"/>
      <c r="I519" s="32"/>
      <c r="J519" s="32"/>
      <c r="K519" s="32"/>
    </row>
    <row r="520" spans="1:11" x14ac:dyDescent="0.2">
      <c r="A520" s="48"/>
      <c r="B520" s="29"/>
      <c r="C520" s="40"/>
      <c r="D520" s="40"/>
      <c r="E520" s="41"/>
      <c r="F520" s="40"/>
      <c r="G520" s="40"/>
      <c r="H520" s="32"/>
      <c r="I520" s="32"/>
      <c r="J520" s="32"/>
      <c r="K520" s="32"/>
    </row>
    <row r="521" spans="1:11" x14ac:dyDescent="0.2">
      <c r="A521" s="28"/>
      <c r="B521" s="29"/>
      <c r="C521" s="40"/>
      <c r="D521" s="40"/>
      <c r="E521" s="41"/>
      <c r="F521" s="40"/>
      <c r="G521" s="40"/>
      <c r="H521" s="32"/>
      <c r="I521" s="32"/>
      <c r="J521" s="32"/>
      <c r="K521" s="32"/>
    </row>
    <row r="522" spans="1:11" x14ac:dyDescent="0.2">
      <c r="A522" s="28"/>
      <c r="B522" s="29"/>
      <c r="C522" s="40"/>
      <c r="D522" s="40"/>
      <c r="E522" s="41"/>
      <c r="F522" s="40"/>
      <c r="G522" s="40"/>
      <c r="H522" s="32"/>
      <c r="I522" s="32"/>
      <c r="J522" s="32"/>
      <c r="K522" s="32"/>
    </row>
    <row r="523" spans="1:11" x14ac:dyDescent="0.2">
      <c r="A523" s="42"/>
      <c r="B523" s="29"/>
      <c r="C523" s="40"/>
      <c r="D523" s="40"/>
      <c r="E523" s="41"/>
      <c r="F523" s="40"/>
      <c r="G523" s="40"/>
      <c r="H523" s="32"/>
      <c r="I523" s="32"/>
      <c r="J523" s="32"/>
      <c r="K523" s="32"/>
    </row>
    <row r="524" spans="1:11" x14ac:dyDescent="0.2">
      <c r="A524" s="42"/>
      <c r="B524" s="29"/>
      <c r="C524" s="40"/>
      <c r="D524" s="40"/>
      <c r="E524" s="41"/>
      <c r="F524" s="40"/>
      <c r="G524" s="40"/>
      <c r="H524" s="32"/>
      <c r="I524" s="32"/>
      <c r="J524" s="32"/>
      <c r="K524" s="32"/>
    </row>
    <row r="525" spans="1:11" x14ac:dyDescent="0.2">
      <c r="A525" s="28"/>
      <c r="B525" s="29"/>
      <c r="C525" s="40"/>
      <c r="D525" s="40"/>
      <c r="E525" s="41"/>
      <c r="F525" s="40"/>
      <c r="G525" s="40"/>
      <c r="H525" s="32"/>
      <c r="I525" s="32"/>
      <c r="J525" s="32"/>
      <c r="K525" s="32"/>
    </row>
    <row r="526" spans="1:11" x14ac:dyDescent="0.2">
      <c r="A526" s="42"/>
      <c r="B526" s="29"/>
      <c r="C526" s="40"/>
      <c r="D526" s="40"/>
      <c r="E526" s="41"/>
      <c r="F526" s="40"/>
      <c r="G526" s="40"/>
      <c r="H526" s="32"/>
      <c r="I526" s="32"/>
      <c r="J526" s="32"/>
      <c r="K526" s="32"/>
    </row>
    <row r="527" spans="1:11" x14ac:dyDescent="0.2">
      <c r="A527" s="42"/>
      <c r="B527" s="29"/>
      <c r="C527" s="40"/>
      <c r="D527" s="40"/>
      <c r="E527" s="41"/>
      <c r="F527" s="40"/>
      <c r="G527" s="40"/>
      <c r="H527" s="32"/>
      <c r="I527" s="32"/>
      <c r="J527" s="32"/>
      <c r="K527" s="32"/>
    </row>
    <row r="528" spans="1:11" x14ac:dyDescent="0.2">
      <c r="A528" s="57"/>
      <c r="B528" s="29"/>
      <c r="C528" s="40"/>
      <c r="D528" s="40"/>
      <c r="E528" s="41"/>
      <c r="F528" s="40"/>
      <c r="G528" s="40"/>
      <c r="H528" s="32"/>
      <c r="I528" s="32"/>
      <c r="J528" s="32"/>
      <c r="K528" s="32"/>
    </row>
    <row r="529" spans="1:11" x14ac:dyDescent="0.2">
      <c r="A529" s="42"/>
      <c r="B529" s="29"/>
      <c r="C529" s="40"/>
      <c r="D529" s="40"/>
      <c r="E529" s="41"/>
      <c r="F529" s="40"/>
      <c r="G529" s="40"/>
      <c r="H529" s="32"/>
      <c r="I529" s="32"/>
      <c r="J529" s="32"/>
      <c r="K529" s="32"/>
    </row>
    <row r="530" spans="1:11" x14ac:dyDescent="0.2">
      <c r="A530" s="42"/>
      <c r="B530" s="29"/>
      <c r="C530" s="40"/>
      <c r="D530" s="40"/>
      <c r="E530" s="41"/>
      <c r="F530" s="40"/>
      <c r="G530" s="40"/>
      <c r="H530" s="32"/>
      <c r="I530" s="32"/>
      <c r="J530" s="32"/>
      <c r="K530" s="32"/>
    </row>
    <row r="531" spans="1:11" x14ac:dyDescent="0.2">
      <c r="A531" s="57"/>
      <c r="B531" s="29"/>
      <c r="C531" s="40"/>
      <c r="D531" s="40"/>
      <c r="E531" s="41"/>
      <c r="F531" s="40"/>
      <c r="G531" s="40"/>
      <c r="H531" s="32"/>
      <c r="I531" s="32"/>
      <c r="J531" s="32"/>
      <c r="K531" s="32"/>
    </row>
    <row r="532" spans="1:11" x14ac:dyDescent="0.2">
      <c r="A532" s="42"/>
      <c r="B532" s="29"/>
      <c r="C532" s="40"/>
      <c r="D532" s="40"/>
      <c r="E532" s="41"/>
      <c r="F532" s="40"/>
      <c r="G532" s="40"/>
      <c r="H532" s="32"/>
      <c r="I532" s="32"/>
      <c r="J532" s="32"/>
      <c r="K532" s="32"/>
    </row>
    <row r="533" spans="1:11" x14ac:dyDescent="0.2">
      <c r="A533" s="42"/>
      <c r="B533" s="29"/>
      <c r="C533" s="40"/>
      <c r="D533" s="40"/>
      <c r="E533" s="41"/>
      <c r="F533" s="40"/>
      <c r="G533" s="40"/>
      <c r="H533" s="32"/>
      <c r="I533" s="32"/>
      <c r="J533" s="32"/>
      <c r="K533" s="32"/>
    </row>
    <row r="534" spans="1:11" x14ac:dyDescent="0.2">
      <c r="A534" s="28"/>
      <c r="B534" s="29"/>
      <c r="C534" s="40"/>
      <c r="D534" s="40"/>
      <c r="E534" s="41"/>
      <c r="F534" s="40"/>
      <c r="G534" s="40"/>
      <c r="H534" s="32"/>
      <c r="I534" s="32"/>
      <c r="J534" s="32"/>
      <c r="K534" s="32"/>
    </row>
    <row r="535" spans="1:11" x14ac:dyDescent="0.2">
      <c r="A535" s="42"/>
      <c r="B535" s="29"/>
      <c r="C535" s="40"/>
      <c r="D535" s="40"/>
      <c r="E535" s="41"/>
      <c r="F535" s="40"/>
      <c r="G535" s="40"/>
      <c r="H535" s="32"/>
      <c r="I535" s="32"/>
      <c r="J535" s="32"/>
      <c r="K535" s="32"/>
    </row>
    <row r="536" spans="1:11" x14ac:dyDescent="0.2">
      <c r="A536" s="42"/>
      <c r="B536" s="29"/>
      <c r="C536" s="40"/>
      <c r="D536" s="40"/>
      <c r="E536" s="41"/>
      <c r="F536" s="40"/>
      <c r="G536" s="40"/>
      <c r="H536" s="32"/>
      <c r="I536" s="32"/>
      <c r="J536" s="32"/>
      <c r="K536" s="32"/>
    </row>
    <row r="537" spans="1:11" x14ac:dyDescent="0.2">
      <c r="A537" s="28"/>
      <c r="B537" s="29"/>
      <c r="C537" s="40"/>
      <c r="D537" s="40"/>
      <c r="E537" s="41"/>
      <c r="F537" s="40"/>
      <c r="G537" s="40"/>
      <c r="H537" s="32"/>
      <c r="I537" s="32"/>
      <c r="J537" s="32"/>
      <c r="K537" s="32"/>
    </row>
    <row r="538" spans="1:11" x14ac:dyDescent="0.2">
      <c r="A538" s="42"/>
      <c r="B538" s="29"/>
      <c r="C538" s="40"/>
      <c r="D538" s="40"/>
      <c r="E538" s="41"/>
      <c r="F538" s="40"/>
      <c r="G538" s="40"/>
      <c r="H538" s="32"/>
      <c r="I538" s="32"/>
      <c r="J538" s="32"/>
      <c r="K538" s="32"/>
    </row>
    <row r="539" spans="1:11" x14ac:dyDescent="0.2">
      <c r="A539" s="42"/>
      <c r="B539" s="29"/>
      <c r="C539" s="40"/>
      <c r="D539" s="40"/>
      <c r="E539" s="41"/>
      <c r="F539" s="40"/>
      <c r="G539" s="40"/>
      <c r="H539" s="32"/>
      <c r="I539" s="32"/>
      <c r="J539" s="32"/>
      <c r="K539" s="32"/>
    </row>
    <row r="540" spans="1:11" x14ac:dyDescent="0.2">
      <c r="A540" s="42"/>
      <c r="B540" s="29"/>
      <c r="C540" s="40"/>
      <c r="D540" s="40"/>
      <c r="E540" s="41"/>
      <c r="F540" s="40"/>
      <c r="G540" s="40"/>
      <c r="H540" s="32"/>
      <c r="I540" s="32"/>
      <c r="J540" s="32"/>
      <c r="K540" s="32"/>
    </row>
    <row r="541" spans="1:11" x14ac:dyDescent="0.2">
      <c r="A541" s="6"/>
      <c r="B541" s="7"/>
      <c r="C541" s="7"/>
      <c r="D541" s="7"/>
      <c r="E541" s="8"/>
      <c r="F541" s="7"/>
      <c r="G541" s="7"/>
      <c r="H541" s="9"/>
      <c r="I541" s="9"/>
      <c r="J541" s="9"/>
      <c r="K541" s="9"/>
    </row>
    <row r="542" spans="1:11" x14ac:dyDescent="0.2">
      <c r="A542" s="10"/>
      <c r="B542" s="7"/>
      <c r="C542" s="7"/>
      <c r="D542" s="7"/>
      <c r="E542" s="8"/>
      <c r="F542" s="7"/>
      <c r="G542" s="7"/>
      <c r="H542" s="9"/>
      <c r="I542" s="9"/>
      <c r="J542" s="9"/>
      <c r="K542" s="9"/>
    </row>
    <row r="543" spans="1:11" x14ac:dyDescent="0.2">
      <c r="A543" s="6"/>
      <c r="B543" s="7"/>
      <c r="C543" s="7"/>
      <c r="D543" s="7"/>
      <c r="E543" s="8"/>
      <c r="F543" s="7"/>
      <c r="G543" s="7"/>
      <c r="H543" s="9"/>
      <c r="I543" s="9"/>
      <c r="J543" s="9"/>
      <c r="K543" s="9"/>
    </row>
    <row r="544" spans="1:11" x14ac:dyDescent="0.2">
      <c r="A544" s="34"/>
      <c r="B544" s="7"/>
      <c r="C544" s="7"/>
      <c r="D544" s="7"/>
      <c r="E544" s="8"/>
      <c r="F544" s="7"/>
      <c r="G544" s="7"/>
      <c r="H544" s="9"/>
      <c r="I544" s="9"/>
      <c r="J544" s="9"/>
      <c r="K544" s="9"/>
    </row>
    <row r="545" spans="1:11" x14ac:dyDescent="0.2">
      <c r="A545" s="10"/>
      <c r="B545" s="7"/>
      <c r="C545" s="7"/>
      <c r="D545" s="7"/>
      <c r="E545" s="8"/>
      <c r="F545" s="7"/>
      <c r="G545" s="7"/>
      <c r="H545" s="9"/>
      <c r="I545" s="9"/>
      <c r="J545" s="9"/>
      <c r="K545" s="9"/>
    </row>
    <row r="546" spans="1:11" x14ac:dyDescent="0.2">
      <c r="A546" s="10"/>
      <c r="B546" s="7"/>
      <c r="C546" s="7"/>
      <c r="D546" s="7"/>
      <c r="E546" s="8"/>
      <c r="F546" s="7"/>
      <c r="G546" s="7"/>
      <c r="H546" s="9"/>
      <c r="I546" s="9"/>
      <c r="J546" s="9"/>
      <c r="K546" s="9"/>
    </row>
    <row r="547" spans="1:11" ht="13.5" x14ac:dyDescent="0.25">
      <c r="A547" s="35"/>
      <c r="B547" s="7"/>
      <c r="C547" s="7"/>
      <c r="D547" s="7"/>
      <c r="E547" s="8"/>
      <c r="F547" s="7"/>
      <c r="G547" s="7"/>
      <c r="H547" s="9"/>
      <c r="I547" s="9"/>
      <c r="J547" s="9"/>
      <c r="K547" s="9"/>
    </row>
    <row r="548" spans="1:11" x14ac:dyDescent="0.2">
      <c r="A548" s="34"/>
      <c r="B548" s="7"/>
      <c r="C548" s="7"/>
      <c r="D548" s="7"/>
      <c r="E548" s="8"/>
      <c r="F548" s="7"/>
      <c r="G548" s="7"/>
      <c r="H548" s="9"/>
      <c r="I548" s="9"/>
      <c r="J548" s="9"/>
      <c r="K548" s="9"/>
    </row>
    <row r="549" spans="1:11" x14ac:dyDescent="0.2">
      <c r="A549" s="36"/>
      <c r="B549" s="7"/>
      <c r="C549" s="7"/>
      <c r="D549" s="7"/>
      <c r="E549" s="8"/>
      <c r="F549" s="7"/>
      <c r="G549" s="7"/>
      <c r="H549" s="9"/>
      <c r="I549" s="9"/>
      <c r="J549" s="9"/>
      <c r="K549" s="9"/>
    </row>
    <row r="550" spans="1:11" x14ac:dyDescent="0.2">
      <c r="A550" s="80"/>
      <c r="B550" s="76"/>
      <c r="C550" s="76"/>
      <c r="D550" s="76"/>
      <c r="E550" s="76"/>
      <c r="F550" s="76"/>
      <c r="G550" s="76"/>
      <c r="H550" s="11"/>
      <c r="I550" s="11"/>
      <c r="J550" s="11"/>
      <c r="K550" s="11"/>
    </row>
    <row r="551" spans="1:11" x14ac:dyDescent="0.2">
      <c r="A551" s="37"/>
      <c r="B551" s="7"/>
      <c r="C551" s="7"/>
      <c r="D551" s="7"/>
      <c r="E551" s="8"/>
      <c r="F551" s="7"/>
      <c r="G551" s="7"/>
      <c r="H551" s="9"/>
      <c r="I551" s="9"/>
      <c r="J551" s="9"/>
      <c r="K551" s="9"/>
    </row>
    <row r="552" spans="1:11" x14ac:dyDescent="0.2">
      <c r="A552" s="75"/>
      <c r="B552" s="76"/>
      <c r="C552" s="76"/>
      <c r="D552" s="76"/>
      <c r="E552" s="76"/>
      <c r="F552" s="76"/>
      <c r="G552" s="76"/>
      <c r="H552" s="11"/>
      <c r="I552" s="11"/>
      <c r="J552" s="11"/>
      <c r="K552" s="11"/>
    </row>
    <row r="553" spans="1:11" s="15" customFormat="1" x14ac:dyDescent="0.2">
      <c r="A553" s="38"/>
      <c r="B553" s="12"/>
      <c r="C553" s="12"/>
      <c r="D553" s="12"/>
      <c r="E553" s="14"/>
      <c r="F553" s="12"/>
      <c r="G553" s="12"/>
      <c r="H553" s="12"/>
      <c r="I553" s="12"/>
      <c r="J553" s="12"/>
      <c r="K553" s="12"/>
    </row>
    <row r="554" spans="1:11" x14ac:dyDescent="0.2">
      <c r="A554" s="10"/>
      <c r="B554" s="7"/>
      <c r="C554" s="7"/>
      <c r="D554" s="7"/>
      <c r="E554" s="8"/>
      <c r="F554" s="7"/>
      <c r="G554" s="7"/>
      <c r="H554" s="9"/>
      <c r="I554" s="9"/>
      <c r="J554" s="9"/>
      <c r="K554" s="9"/>
    </row>
    <row r="555" spans="1:11" x14ac:dyDescent="0.2">
      <c r="A555" s="10"/>
      <c r="B555" s="7"/>
      <c r="C555" s="7"/>
      <c r="D555" s="7"/>
      <c r="E555" s="8"/>
      <c r="F555" s="7"/>
      <c r="G555" s="7"/>
      <c r="H555" s="9"/>
      <c r="I555" s="9"/>
      <c r="J555" s="9"/>
      <c r="K555" s="9"/>
    </row>
    <row r="556" spans="1:11" x14ac:dyDescent="0.2">
      <c r="A556" s="10"/>
      <c r="B556" s="7"/>
      <c r="C556" s="7"/>
      <c r="D556" s="7"/>
      <c r="E556" s="8"/>
      <c r="F556" s="7"/>
      <c r="G556" s="7"/>
      <c r="H556" s="9"/>
      <c r="I556" s="9"/>
      <c r="J556" s="9"/>
      <c r="K556" s="9"/>
    </row>
    <row r="557" spans="1:11" x14ac:dyDescent="0.2">
      <c r="A557" s="10"/>
      <c r="B557" s="7"/>
      <c r="C557" s="7"/>
      <c r="D557" s="7"/>
      <c r="E557" s="8"/>
      <c r="F557" s="7"/>
      <c r="G557" s="7"/>
      <c r="H557" s="9"/>
      <c r="I557" s="9"/>
      <c r="J557" s="9"/>
      <c r="K557" s="9"/>
    </row>
    <row r="558" spans="1:11" x14ac:dyDescent="0.2">
      <c r="A558" s="10"/>
      <c r="B558" s="7"/>
      <c r="C558" s="7"/>
      <c r="D558" s="7"/>
      <c r="E558" s="8"/>
      <c r="F558" s="7"/>
      <c r="G558" s="7"/>
      <c r="H558" s="9"/>
      <c r="I558" s="9"/>
      <c r="J558" s="9"/>
      <c r="K558" s="9"/>
    </row>
    <row r="559" spans="1:11" x14ac:dyDescent="0.2">
      <c r="A559" s="10"/>
      <c r="B559" s="7"/>
      <c r="C559" s="7"/>
      <c r="D559" s="7"/>
      <c r="E559" s="8"/>
      <c r="F559" s="7"/>
      <c r="G559" s="7"/>
      <c r="H559" s="9"/>
      <c r="I559" s="9"/>
      <c r="J559" s="9"/>
      <c r="K559" s="9"/>
    </row>
    <row r="560" spans="1:11" x14ac:dyDescent="0.2">
      <c r="A560" s="10"/>
      <c r="B560" s="7"/>
      <c r="C560" s="7"/>
      <c r="D560" s="7"/>
      <c r="E560" s="8"/>
      <c r="F560" s="7"/>
      <c r="G560" s="7"/>
      <c r="H560" s="9"/>
      <c r="I560" s="9"/>
      <c r="J560" s="9"/>
      <c r="K560" s="9"/>
    </row>
    <row r="561" spans="1:11" x14ac:dyDescent="0.2">
      <c r="A561" s="10"/>
      <c r="B561" s="7"/>
      <c r="C561" s="7"/>
      <c r="D561" s="7"/>
      <c r="E561" s="8"/>
      <c r="F561" s="7"/>
      <c r="G561" s="7"/>
      <c r="H561" s="9"/>
      <c r="I561" s="9"/>
      <c r="J561" s="9"/>
      <c r="K561" s="9"/>
    </row>
    <row r="562" spans="1:11" x14ac:dyDescent="0.2">
      <c r="A562" s="10"/>
      <c r="B562" s="7"/>
      <c r="C562" s="7"/>
      <c r="D562" s="7"/>
      <c r="E562" s="8"/>
      <c r="F562" s="7"/>
      <c r="G562" s="7"/>
      <c r="H562" s="9"/>
      <c r="I562" s="9"/>
      <c r="J562" s="9"/>
      <c r="K562" s="9"/>
    </row>
    <row r="563" spans="1:11" x14ac:dyDescent="0.2">
      <c r="A563" s="10"/>
      <c r="B563" s="7"/>
      <c r="C563" s="7"/>
      <c r="D563" s="7"/>
      <c r="E563" s="8"/>
      <c r="F563" s="7"/>
      <c r="G563" s="7"/>
      <c r="H563" s="9"/>
      <c r="I563" s="9"/>
      <c r="J563" s="9"/>
      <c r="K563" s="9"/>
    </row>
    <row r="564" spans="1:11" x14ac:dyDescent="0.2">
      <c r="A564" s="10"/>
      <c r="B564" s="7"/>
      <c r="C564" s="7"/>
      <c r="D564" s="7"/>
      <c r="E564" s="8"/>
      <c r="F564" s="7"/>
      <c r="G564" s="7"/>
      <c r="H564" s="9"/>
      <c r="I564" s="9"/>
      <c r="J564" s="9"/>
      <c r="K564" s="9"/>
    </row>
    <row r="565" spans="1:11" x14ac:dyDescent="0.2">
      <c r="A565" s="10"/>
      <c r="B565" s="7"/>
      <c r="C565" s="7"/>
      <c r="D565" s="7"/>
      <c r="E565" s="8"/>
      <c r="F565" s="7"/>
      <c r="G565" s="7"/>
      <c r="H565" s="9"/>
      <c r="I565" s="9"/>
      <c r="J565" s="9"/>
      <c r="K565" s="9"/>
    </row>
    <row r="566" spans="1:11" x14ac:dyDescent="0.2">
      <c r="A566" s="10"/>
      <c r="B566" s="7"/>
      <c r="C566" s="7"/>
      <c r="D566" s="7"/>
      <c r="E566" s="8"/>
      <c r="F566" s="7"/>
      <c r="G566" s="7"/>
      <c r="H566" s="9"/>
      <c r="I566" s="9"/>
      <c r="J566" s="9"/>
      <c r="K566" s="9"/>
    </row>
    <row r="567" spans="1:11" x14ac:dyDescent="0.2">
      <c r="A567" s="10"/>
      <c r="B567" s="7"/>
      <c r="C567" s="7"/>
      <c r="D567" s="7"/>
      <c r="E567" s="8"/>
      <c r="F567" s="7"/>
      <c r="G567" s="7"/>
      <c r="H567" s="9"/>
      <c r="I567" s="9"/>
      <c r="J567" s="9"/>
      <c r="K567" s="9"/>
    </row>
    <row r="568" spans="1:11" x14ac:dyDescent="0.2">
      <c r="A568" s="10"/>
      <c r="B568" s="7"/>
      <c r="C568" s="7"/>
      <c r="D568" s="7"/>
      <c r="E568" s="8"/>
      <c r="F568" s="7"/>
      <c r="G568" s="7"/>
      <c r="H568" s="9"/>
      <c r="I568" s="9"/>
      <c r="J568" s="9"/>
      <c r="K568" s="9"/>
    </row>
    <row r="569" spans="1:11" x14ac:dyDescent="0.2">
      <c r="A569" s="10"/>
      <c r="B569" s="7"/>
      <c r="C569" s="7"/>
      <c r="D569" s="7"/>
      <c r="E569" s="8"/>
      <c r="F569" s="7"/>
      <c r="G569" s="7"/>
      <c r="H569" s="9"/>
      <c r="I569" s="9"/>
      <c r="J569" s="9"/>
      <c r="K569" s="9"/>
    </row>
    <row r="570" spans="1:11" x14ac:dyDescent="0.2">
      <c r="A570" s="10"/>
      <c r="B570" s="7"/>
      <c r="C570" s="7"/>
      <c r="D570" s="7"/>
      <c r="E570" s="8"/>
      <c r="F570" s="7"/>
      <c r="G570" s="7"/>
      <c r="H570" s="9"/>
      <c r="I570" s="9"/>
      <c r="J570" s="9"/>
      <c r="K570" s="9"/>
    </row>
    <row r="571" spans="1:11" x14ac:dyDescent="0.2">
      <c r="A571" s="10"/>
      <c r="B571" s="7"/>
      <c r="C571" s="7"/>
      <c r="D571" s="7"/>
      <c r="E571" s="8"/>
      <c r="F571" s="7"/>
      <c r="G571" s="7"/>
      <c r="H571" s="9"/>
      <c r="I571" s="9"/>
      <c r="J571" s="9"/>
      <c r="K571" s="9"/>
    </row>
    <row r="572" spans="1:11" x14ac:dyDescent="0.2">
      <c r="A572" s="10"/>
      <c r="B572" s="7"/>
      <c r="C572" s="7"/>
      <c r="D572" s="7"/>
      <c r="E572" s="8"/>
      <c r="F572" s="7"/>
      <c r="G572" s="7"/>
      <c r="H572" s="9"/>
      <c r="I572" s="9"/>
      <c r="J572" s="9"/>
      <c r="K572" s="9"/>
    </row>
    <row r="573" spans="1:11" x14ac:dyDescent="0.2">
      <c r="A573" s="10"/>
      <c r="B573" s="7"/>
      <c r="C573" s="7"/>
      <c r="D573" s="7"/>
      <c r="E573" s="8"/>
      <c r="F573" s="7"/>
      <c r="G573" s="7"/>
      <c r="H573" s="9"/>
      <c r="I573" s="9"/>
      <c r="J573" s="9"/>
      <c r="K573" s="9"/>
    </row>
    <row r="574" spans="1:11" x14ac:dyDescent="0.2">
      <c r="A574" s="10"/>
      <c r="B574" s="7"/>
      <c r="C574" s="7"/>
      <c r="D574" s="7"/>
      <c r="E574" s="8"/>
      <c r="F574" s="7"/>
      <c r="G574" s="7"/>
      <c r="H574" s="9"/>
      <c r="I574" s="9"/>
      <c r="J574" s="9"/>
      <c r="K574" s="9"/>
    </row>
    <row r="575" spans="1:11" x14ac:dyDescent="0.2">
      <c r="A575" s="10"/>
      <c r="B575" s="7"/>
      <c r="C575" s="7"/>
      <c r="D575" s="7"/>
      <c r="E575" s="8"/>
      <c r="F575" s="7"/>
      <c r="G575" s="7"/>
      <c r="H575" s="9"/>
      <c r="I575" s="9"/>
      <c r="J575" s="9"/>
      <c r="K575" s="9"/>
    </row>
    <row r="576" spans="1:11" x14ac:dyDescent="0.2">
      <c r="A576" s="10"/>
      <c r="B576" s="7"/>
      <c r="C576" s="7"/>
      <c r="D576" s="7"/>
      <c r="E576" s="8"/>
      <c r="F576" s="7"/>
      <c r="G576" s="7"/>
      <c r="H576" s="9"/>
      <c r="I576" s="9"/>
      <c r="J576" s="9"/>
      <c r="K576" s="9"/>
    </row>
    <row r="577" spans="1:11" x14ac:dyDescent="0.2">
      <c r="A577" s="10"/>
      <c r="B577" s="7"/>
      <c r="C577" s="7"/>
      <c r="D577" s="7"/>
      <c r="E577" s="8"/>
      <c r="F577" s="7"/>
      <c r="G577" s="7"/>
      <c r="H577" s="9"/>
      <c r="I577" s="9"/>
      <c r="J577" s="9"/>
      <c r="K577" s="9"/>
    </row>
    <row r="578" spans="1:11" x14ac:dyDescent="0.2">
      <c r="A578" s="10"/>
      <c r="B578" s="7"/>
      <c r="C578" s="7"/>
      <c r="D578" s="7"/>
      <c r="E578" s="8"/>
      <c r="F578" s="7"/>
      <c r="G578" s="7"/>
      <c r="H578" s="9"/>
      <c r="I578" s="9"/>
      <c r="J578" s="9"/>
      <c r="K578" s="9"/>
    </row>
    <row r="579" spans="1:11" x14ac:dyDescent="0.2">
      <c r="A579" s="10"/>
      <c r="B579" s="7"/>
      <c r="C579" s="7"/>
      <c r="D579" s="7"/>
      <c r="E579" s="8"/>
      <c r="F579" s="7"/>
      <c r="G579" s="7"/>
      <c r="H579" s="9"/>
      <c r="I579" s="9"/>
      <c r="J579" s="9"/>
      <c r="K579" s="9"/>
    </row>
    <row r="580" spans="1:11" x14ac:dyDescent="0.2">
      <c r="A580" s="10"/>
      <c r="B580" s="7"/>
      <c r="C580" s="7"/>
      <c r="D580" s="7"/>
      <c r="E580" s="8"/>
      <c r="F580" s="7"/>
      <c r="G580" s="7"/>
      <c r="H580" s="9"/>
      <c r="I580" s="9"/>
      <c r="J580" s="9"/>
      <c r="K580" s="9"/>
    </row>
    <row r="581" spans="1:11" x14ac:dyDescent="0.2">
      <c r="A581" s="10"/>
      <c r="B581" s="7"/>
      <c r="C581" s="7"/>
      <c r="D581" s="7"/>
      <c r="E581" s="8"/>
      <c r="F581" s="7"/>
      <c r="G581" s="7"/>
      <c r="H581" s="9"/>
      <c r="I581" s="9"/>
      <c r="J581" s="9"/>
      <c r="K581" s="9"/>
    </row>
    <row r="582" spans="1:11" x14ac:dyDescent="0.2">
      <c r="A582" s="10"/>
      <c r="B582" s="7"/>
      <c r="C582" s="7"/>
      <c r="D582" s="7"/>
      <c r="E582" s="8"/>
      <c r="F582" s="7"/>
      <c r="G582" s="7"/>
      <c r="H582" s="9"/>
      <c r="I582" s="9"/>
      <c r="J582" s="9"/>
      <c r="K582" s="9"/>
    </row>
    <row r="583" spans="1:11" x14ac:dyDescent="0.2">
      <c r="A583" s="10"/>
      <c r="B583" s="7"/>
      <c r="C583" s="7"/>
      <c r="D583" s="7"/>
      <c r="E583" s="8"/>
      <c r="F583" s="7"/>
      <c r="G583" s="7"/>
      <c r="H583" s="9"/>
      <c r="I583" s="9"/>
      <c r="J583" s="9"/>
      <c r="K583" s="9"/>
    </row>
    <row r="584" spans="1:11" x14ac:dyDescent="0.2">
      <c r="A584" s="10"/>
      <c r="B584" s="7"/>
      <c r="C584" s="7"/>
      <c r="D584" s="7"/>
      <c r="E584" s="8"/>
      <c r="F584" s="7"/>
      <c r="G584" s="7"/>
      <c r="H584" s="9"/>
      <c r="I584" s="9"/>
      <c r="J584" s="9"/>
      <c r="K584" s="9"/>
    </row>
    <row r="585" spans="1:11" x14ac:dyDescent="0.2">
      <c r="A585" s="10"/>
      <c r="B585" s="7"/>
      <c r="C585" s="7"/>
      <c r="D585" s="7"/>
      <c r="E585" s="8"/>
      <c r="F585" s="7"/>
      <c r="G585" s="7"/>
      <c r="H585" s="9"/>
      <c r="I585" s="9"/>
      <c r="J585" s="9"/>
      <c r="K585" s="9"/>
    </row>
    <row r="586" spans="1:11" x14ac:dyDescent="0.2">
      <c r="A586" s="10"/>
      <c r="B586" s="7"/>
      <c r="C586" s="7"/>
      <c r="D586" s="7"/>
      <c r="E586" s="8"/>
      <c r="F586" s="7"/>
      <c r="G586" s="7"/>
      <c r="H586" s="9"/>
      <c r="I586" s="9"/>
      <c r="J586" s="9"/>
      <c r="K586" s="9"/>
    </row>
    <row r="587" spans="1:11" x14ac:dyDescent="0.2">
      <c r="A587" s="10"/>
      <c r="B587" s="7"/>
      <c r="C587" s="7"/>
      <c r="D587" s="7"/>
      <c r="E587" s="8"/>
      <c r="F587" s="7"/>
      <c r="G587" s="7"/>
      <c r="H587" s="9"/>
      <c r="I587" s="9"/>
      <c r="J587" s="9"/>
      <c r="K587" s="9"/>
    </row>
    <row r="588" spans="1:11" x14ac:dyDescent="0.2">
      <c r="A588" s="10"/>
      <c r="B588" s="7"/>
      <c r="C588" s="7"/>
      <c r="D588" s="7"/>
      <c r="E588" s="8"/>
      <c r="F588" s="7"/>
      <c r="G588" s="7"/>
      <c r="H588" s="9"/>
      <c r="I588" s="9"/>
      <c r="J588" s="9"/>
      <c r="K588" s="9"/>
    </row>
    <row r="589" spans="1:11" x14ac:dyDescent="0.2">
      <c r="A589" s="10"/>
      <c r="B589" s="7"/>
      <c r="C589" s="7"/>
      <c r="D589" s="7"/>
      <c r="E589" s="8"/>
      <c r="F589" s="7"/>
      <c r="G589" s="7"/>
      <c r="H589" s="9"/>
      <c r="I589" s="9"/>
      <c r="J589" s="9"/>
      <c r="K589" s="9"/>
    </row>
    <row r="590" spans="1:11" x14ac:dyDescent="0.2">
      <c r="A590" s="10"/>
      <c r="B590" s="7"/>
      <c r="C590" s="7"/>
      <c r="D590" s="7"/>
      <c r="E590" s="8"/>
      <c r="F590" s="7"/>
      <c r="G590" s="7"/>
      <c r="H590" s="9"/>
      <c r="I590" s="9"/>
      <c r="J590" s="9"/>
      <c r="K590" s="9"/>
    </row>
    <row r="591" spans="1:11" x14ac:dyDescent="0.2">
      <c r="A591" s="10"/>
      <c r="B591" s="7"/>
      <c r="C591" s="7"/>
      <c r="D591" s="7"/>
      <c r="E591" s="8"/>
      <c r="F591" s="7"/>
      <c r="G591" s="7"/>
      <c r="H591" s="9"/>
      <c r="I591" s="9"/>
      <c r="J591" s="9"/>
      <c r="K591" s="9"/>
    </row>
    <row r="592" spans="1:11" x14ac:dyDescent="0.2">
      <c r="A592" s="10"/>
      <c r="B592" s="7"/>
      <c r="C592" s="7"/>
      <c r="D592" s="7"/>
      <c r="E592" s="8"/>
      <c r="F592" s="7"/>
      <c r="G592" s="7"/>
      <c r="H592" s="9"/>
      <c r="I592" s="9"/>
      <c r="J592" s="9"/>
      <c r="K592" s="9"/>
    </row>
    <row r="593" spans="1:11" x14ac:dyDescent="0.2">
      <c r="A593" s="10"/>
      <c r="B593" s="7"/>
      <c r="C593" s="7"/>
      <c r="D593" s="7"/>
      <c r="E593" s="8"/>
      <c r="F593" s="7"/>
      <c r="G593" s="7"/>
      <c r="H593" s="9"/>
      <c r="I593" s="9"/>
      <c r="J593" s="9"/>
      <c r="K593" s="9"/>
    </row>
    <row r="594" spans="1:11" x14ac:dyDescent="0.2">
      <c r="A594" s="10"/>
      <c r="B594" s="7"/>
      <c r="C594" s="7"/>
      <c r="D594" s="7"/>
      <c r="E594" s="8"/>
      <c r="F594" s="7"/>
      <c r="G594" s="7"/>
      <c r="H594" s="9"/>
      <c r="I594" s="9"/>
      <c r="J594" s="9"/>
      <c r="K594" s="9"/>
    </row>
    <row r="595" spans="1:11" x14ac:dyDescent="0.2">
      <c r="A595" s="10"/>
      <c r="B595" s="7"/>
      <c r="C595" s="7"/>
      <c r="D595" s="7"/>
      <c r="E595" s="8"/>
      <c r="F595" s="7"/>
      <c r="G595" s="7"/>
      <c r="H595" s="9"/>
      <c r="I595" s="9"/>
      <c r="J595" s="9"/>
      <c r="K595" s="9"/>
    </row>
    <row r="596" spans="1:11" x14ac:dyDescent="0.2">
      <c r="A596" s="10"/>
      <c r="B596" s="7"/>
      <c r="C596" s="7"/>
      <c r="D596" s="7"/>
      <c r="E596" s="8"/>
      <c r="F596" s="7"/>
      <c r="G596" s="7"/>
      <c r="H596" s="9"/>
      <c r="I596" s="9"/>
      <c r="J596" s="9"/>
      <c r="K596" s="9"/>
    </row>
    <row r="597" spans="1:11" x14ac:dyDescent="0.2">
      <c r="A597" s="10"/>
      <c r="B597" s="7"/>
      <c r="C597" s="7"/>
      <c r="D597" s="7"/>
      <c r="E597" s="8"/>
      <c r="F597" s="7"/>
      <c r="G597" s="7"/>
      <c r="H597" s="9"/>
      <c r="I597" s="9"/>
      <c r="J597" s="9"/>
      <c r="K597" s="9"/>
    </row>
    <row r="598" spans="1:11" x14ac:dyDescent="0.2">
      <c r="A598" s="10"/>
      <c r="B598" s="7"/>
      <c r="C598" s="7"/>
      <c r="D598" s="7"/>
      <c r="E598" s="8"/>
      <c r="F598" s="7"/>
      <c r="G598" s="7"/>
      <c r="H598" s="9"/>
      <c r="I598" s="9"/>
      <c r="J598" s="9"/>
      <c r="K598" s="9"/>
    </row>
    <row r="599" spans="1:11" x14ac:dyDescent="0.2">
      <c r="A599" s="10"/>
      <c r="B599" s="7"/>
      <c r="C599" s="7"/>
      <c r="D599" s="7"/>
      <c r="E599" s="8"/>
      <c r="F599" s="7"/>
      <c r="G599" s="7"/>
      <c r="H599" s="9"/>
      <c r="I599" s="9"/>
      <c r="J599" s="9"/>
      <c r="K599" s="9"/>
    </row>
    <row r="600" spans="1:11" x14ac:dyDescent="0.2">
      <c r="A600" s="10"/>
      <c r="B600" s="7"/>
      <c r="C600" s="7"/>
      <c r="D600" s="7"/>
      <c r="E600" s="8"/>
      <c r="F600" s="7"/>
      <c r="G600" s="7"/>
      <c r="H600" s="9"/>
      <c r="I600" s="9"/>
      <c r="J600" s="9"/>
      <c r="K600" s="9"/>
    </row>
    <row r="601" spans="1:11" x14ac:dyDescent="0.2">
      <c r="A601" s="10"/>
      <c r="B601" s="7"/>
      <c r="C601" s="7"/>
      <c r="D601" s="7"/>
      <c r="E601" s="8"/>
      <c r="F601" s="7"/>
      <c r="G601" s="7"/>
      <c r="H601" s="9"/>
      <c r="I601" s="9"/>
      <c r="J601" s="9"/>
      <c r="K601" s="9"/>
    </row>
    <row r="602" spans="1:11" x14ac:dyDescent="0.2">
      <c r="A602" s="10"/>
      <c r="B602" s="7"/>
      <c r="C602" s="7"/>
      <c r="D602" s="7"/>
      <c r="E602" s="8"/>
      <c r="F602" s="7"/>
      <c r="G602" s="7"/>
      <c r="H602" s="9"/>
      <c r="I602" s="9"/>
      <c r="J602" s="9"/>
      <c r="K602" s="9"/>
    </row>
    <row r="603" spans="1:11" x14ac:dyDescent="0.2">
      <c r="A603" s="10"/>
      <c r="B603" s="7"/>
      <c r="C603" s="7"/>
      <c r="D603" s="7"/>
      <c r="E603" s="8"/>
      <c r="F603" s="7"/>
      <c r="G603" s="7"/>
      <c r="H603" s="9"/>
      <c r="I603" s="9"/>
      <c r="J603" s="9"/>
      <c r="K603" s="9"/>
    </row>
    <row r="604" spans="1:11" x14ac:dyDescent="0.2">
      <c r="A604" s="10"/>
      <c r="B604" s="7"/>
      <c r="C604" s="7"/>
      <c r="D604" s="7"/>
      <c r="E604" s="8"/>
      <c r="F604" s="7"/>
      <c r="G604" s="7"/>
      <c r="H604" s="9"/>
      <c r="I604" s="9"/>
      <c r="J604" s="9"/>
      <c r="K604" s="9"/>
    </row>
    <row r="605" spans="1:11" x14ac:dyDescent="0.2">
      <c r="A605" s="10"/>
      <c r="B605" s="7"/>
      <c r="C605" s="7"/>
      <c r="D605" s="7"/>
      <c r="E605" s="8"/>
      <c r="F605" s="7"/>
      <c r="G605" s="7"/>
      <c r="H605" s="9"/>
      <c r="I605" s="9"/>
      <c r="J605" s="9"/>
      <c r="K605" s="9"/>
    </row>
    <row r="606" spans="1:11" x14ac:dyDescent="0.2">
      <c r="A606" s="10"/>
      <c r="B606" s="7"/>
      <c r="C606" s="7"/>
      <c r="D606" s="7"/>
      <c r="E606" s="8"/>
      <c r="F606" s="7"/>
      <c r="G606" s="7"/>
      <c r="H606" s="9"/>
      <c r="I606" s="9"/>
      <c r="J606" s="9"/>
      <c r="K606" s="9"/>
    </row>
    <row r="607" spans="1:11" x14ac:dyDescent="0.2">
      <c r="A607" s="10"/>
      <c r="B607" s="7"/>
      <c r="C607" s="7"/>
      <c r="D607" s="7"/>
      <c r="E607" s="8"/>
      <c r="F607" s="7"/>
      <c r="G607" s="7"/>
      <c r="H607" s="9"/>
      <c r="I607" s="9"/>
      <c r="J607" s="9"/>
      <c r="K607" s="9"/>
    </row>
    <row r="608" spans="1:11" x14ac:dyDescent="0.2">
      <c r="A608" s="10"/>
      <c r="B608" s="7"/>
      <c r="C608" s="7"/>
      <c r="D608" s="7"/>
      <c r="E608" s="8"/>
      <c r="F608" s="7"/>
      <c r="G608" s="7"/>
      <c r="H608" s="9"/>
      <c r="I608" s="9"/>
      <c r="J608" s="9"/>
      <c r="K608" s="9"/>
    </row>
    <row r="609" spans="1:11" x14ac:dyDescent="0.2">
      <c r="A609" s="10"/>
      <c r="B609" s="7"/>
      <c r="C609" s="7"/>
      <c r="D609" s="7"/>
      <c r="E609" s="8"/>
      <c r="F609" s="7"/>
      <c r="G609" s="7"/>
      <c r="H609" s="9"/>
      <c r="I609" s="9"/>
      <c r="J609" s="9"/>
      <c r="K609" s="9"/>
    </row>
    <row r="610" spans="1:11" x14ac:dyDescent="0.2">
      <c r="A610" s="10"/>
      <c r="B610" s="7"/>
      <c r="C610" s="7"/>
      <c r="D610" s="7"/>
      <c r="E610" s="8"/>
      <c r="F610" s="7"/>
      <c r="G610" s="7"/>
      <c r="H610" s="9"/>
      <c r="I610" s="9"/>
      <c r="J610" s="9"/>
      <c r="K610" s="9"/>
    </row>
    <row r="611" spans="1:11" x14ac:dyDescent="0.2">
      <c r="A611" s="10"/>
      <c r="B611" s="7"/>
      <c r="C611" s="7"/>
      <c r="D611" s="7"/>
      <c r="E611" s="8"/>
      <c r="F611" s="7"/>
      <c r="G611" s="7"/>
      <c r="H611" s="9"/>
      <c r="I611" s="9"/>
      <c r="J611" s="9"/>
      <c r="K611" s="9"/>
    </row>
    <row r="612" spans="1:11" x14ac:dyDescent="0.2">
      <c r="A612" s="10"/>
      <c r="B612" s="7"/>
      <c r="C612" s="7"/>
      <c r="D612" s="7"/>
      <c r="E612" s="8"/>
      <c r="F612" s="7"/>
      <c r="G612" s="7"/>
      <c r="H612" s="9"/>
      <c r="I612" s="9"/>
      <c r="J612" s="9"/>
      <c r="K612" s="9"/>
    </row>
    <row r="613" spans="1:11" x14ac:dyDescent="0.2">
      <c r="A613" s="10"/>
      <c r="B613" s="7"/>
      <c r="C613" s="7"/>
      <c r="D613" s="7"/>
      <c r="E613" s="8"/>
      <c r="F613" s="7"/>
      <c r="G613" s="7"/>
      <c r="H613" s="9"/>
      <c r="I613" s="9"/>
      <c r="J613" s="9"/>
      <c r="K613" s="9"/>
    </row>
    <row r="614" spans="1:11" x14ac:dyDescent="0.2">
      <c r="A614" s="10"/>
      <c r="B614" s="7"/>
      <c r="C614" s="7"/>
      <c r="D614" s="7"/>
      <c r="E614" s="8"/>
      <c r="F614" s="7"/>
      <c r="G614" s="7"/>
      <c r="H614" s="9"/>
      <c r="I614" s="9"/>
      <c r="J614" s="9"/>
      <c r="K614" s="9"/>
    </row>
    <row r="615" spans="1:11" x14ac:dyDescent="0.2">
      <c r="A615" s="10"/>
      <c r="B615" s="7"/>
      <c r="C615" s="7"/>
      <c r="D615" s="7"/>
      <c r="E615" s="8"/>
      <c r="F615" s="7"/>
      <c r="G615" s="7"/>
      <c r="H615" s="9"/>
      <c r="I615" s="9"/>
      <c r="J615" s="9"/>
      <c r="K615" s="9"/>
    </row>
    <row r="616" spans="1:11" x14ac:dyDescent="0.2">
      <c r="A616" s="10"/>
      <c r="B616" s="7"/>
      <c r="C616" s="7"/>
      <c r="D616" s="7"/>
      <c r="E616" s="8"/>
      <c r="F616" s="7"/>
      <c r="G616" s="7"/>
      <c r="H616" s="9"/>
      <c r="I616" s="9"/>
      <c r="J616" s="9"/>
      <c r="K616" s="9"/>
    </row>
    <row r="617" spans="1:11" x14ac:dyDescent="0.2">
      <c r="A617" s="10"/>
      <c r="B617" s="7"/>
      <c r="C617" s="7"/>
      <c r="D617" s="7"/>
      <c r="E617" s="8"/>
      <c r="F617" s="7"/>
      <c r="G617" s="7"/>
      <c r="H617" s="9"/>
      <c r="I617" s="9"/>
      <c r="J617" s="9"/>
      <c r="K617" s="9"/>
    </row>
    <row r="618" spans="1:11" x14ac:dyDescent="0.2">
      <c r="A618" s="10"/>
      <c r="B618" s="7"/>
      <c r="C618" s="7"/>
      <c r="D618" s="7"/>
      <c r="E618" s="8"/>
      <c r="F618" s="7"/>
      <c r="G618" s="7"/>
      <c r="H618" s="9"/>
      <c r="I618" s="9"/>
      <c r="J618" s="9"/>
      <c r="K618" s="9"/>
    </row>
    <row r="619" spans="1:11" x14ac:dyDescent="0.2">
      <c r="A619" s="10"/>
      <c r="B619" s="7"/>
      <c r="C619" s="7"/>
      <c r="D619" s="7"/>
      <c r="E619" s="8"/>
      <c r="F619" s="7"/>
      <c r="G619" s="7"/>
      <c r="H619" s="9"/>
      <c r="I619" s="9"/>
      <c r="J619" s="9"/>
      <c r="K619" s="9"/>
    </row>
    <row r="620" spans="1:11" x14ac:dyDescent="0.2">
      <c r="A620" s="10"/>
      <c r="B620" s="7"/>
      <c r="C620" s="7"/>
      <c r="D620" s="7"/>
      <c r="E620" s="8"/>
      <c r="F620" s="7"/>
      <c r="G620" s="7"/>
      <c r="H620" s="9"/>
      <c r="I620" s="9"/>
      <c r="J620" s="9"/>
      <c r="K620" s="9"/>
    </row>
    <row r="621" spans="1:11" x14ac:dyDescent="0.2">
      <c r="A621" s="10"/>
      <c r="B621" s="7"/>
      <c r="C621" s="7"/>
      <c r="D621" s="7"/>
      <c r="E621" s="8"/>
      <c r="F621" s="7"/>
      <c r="G621" s="7"/>
      <c r="H621" s="9"/>
      <c r="I621" s="9"/>
      <c r="J621" s="9"/>
      <c r="K621" s="9"/>
    </row>
    <row r="622" spans="1:11" x14ac:dyDescent="0.2">
      <c r="A622" s="10"/>
      <c r="B622" s="7"/>
      <c r="C622" s="7"/>
      <c r="D622" s="7"/>
      <c r="E622" s="8"/>
      <c r="F622" s="7"/>
      <c r="G622" s="7"/>
      <c r="H622" s="9"/>
      <c r="I622" s="9"/>
      <c r="J622" s="9"/>
      <c r="K622" s="9"/>
    </row>
    <row r="623" spans="1:11" x14ac:dyDescent="0.2">
      <c r="A623" s="10"/>
      <c r="B623" s="7"/>
      <c r="C623" s="7"/>
      <c r="D623" s="7"/>
      <c r="E623" s="8"/>
      <c r="F623" s="7"/>
      <c r="G623" s="7"/>
      <c r="H623" s="9"/>
      <c r="I623" s="9"/>
      <c r="J623" s="9"/>
      <c r="K623" s="9"/>
    </row>
    <row r="624" spans="1:11" x14ac:dyDescent="0.2">
      <c r="A624" s="10"/>
      <c r="B624" s="7"/>
      <c r="C624" s="7"/>
      <c r="D624" s="7"/>
      <c r="E624" s="8"/>
      <c r="F624" s="7"/>
      <c r="G624" s="7"/>
      <c r="H624" s="9"/>
      <c r="I624" s="9"/>
      <c r="J624" s="9"/>
      <c r="K624" s="9"/>
    </row>
    <row r="625" spans="1:11" x14ac:dyDescent="0.2">
      <c r="A625" s="10"/>
      <c r="B625" s="7"/>
      <c r="C625" s="7"/>
      <c r="D625" s="7"/>
      <c r="E625" s="8"/>
      <c r="F625" s="7"/>
      <c r="G625" s="7"/>
      <c r="H625" s="9"/>
      <c r="I625" s="9"/>
      <c r="J625" s="9"/>
      <c r="K625" s="9"/>
    </row>
    <row r="626" spans="1:11" x14ac:dyDescent="0.2">
      <c r="A626" s="10"/>
      <c r="B626" s="7"/>
      <c r="C626" s="7"/>
      <c r="D626" s="7"/>
      <c r="E626" s="8"/>
      <c r="F626" s="7"/>
      <c r="G626" s="7"/>
      <c r="H626" s="9"/>
      <c r="I626" s="9"/>
      <c r="J626" s="9"/>
      <c r="K626" s="9"/>
    </row>
    <row r="627" spans="1:11" x14ac:dyDescent="0.2">
      <c r="A627" s="10"/>
      <c r="B627" s="7"/>
      <c r="C627" s="7"/>
      <c r="D627" s="7"/>
      <c r="E627" s="8"/>
      <c r="F627" s="7"/>
      <c r="G627" s="7"/>
      <c r="H627" s="9"/>
      <c r="I627" s="9"/>
      <c r="J627" s="9"/>
      <c r="K627" s="9"/>
    </row>
    <row r="628" spans="1:11" x14ac:dyDescent="0.2">
      <c r="A628" s="10"/>
      <c r="B628" s="7"/>
      <c r="C628" s="7"/>
      <c r="D628" s="7"/>
      <c r="E628" s="8"/>
      <c r="F628" s="7"/>
      <c r="G628" s="7"/>
      <c r="H628" s="9"/>
      <c r="I628" s="9"/>
      <c r="J628" s="9"/>
      <c r="K628" s="9"/>
    </row>
  </sheetData>
  <mergeCells count="12">
    <mergeCell ref="A552:G552"/>
    <mergeCell ref="A6:A7"/>
    <mergeCell ref="B6:B7"/>
    <mergeCell ref="A2:K2"/>
    <mergeCell ref="A550:G550"/>
    <mergeCell ref="F6:G6"/>
    <mergeCell ref="J6:K6"/>
    <mergeCell ref="A433:G433"/>
    <mergeCell ref="E6:E7"/>
    <mergeCell ref="D6:D7"/>
    <mergeCell ref="H6:I6"/>
    <mergeCell ref="C6:C7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scale="9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Company>Министерство экономики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Веселова</dc:creator>
  <cp:lastModifiedBy>Кудряшова Ольга Валерьевна</cp:lastModifiedBy>
  <cp:lastPrinted>2021-07-08T12:10:56Z</cp:lastPrinted>
  <dcterms:created xsi:type="dcterms:W3CDTF">1998-04-15T05:50:23Z</dcterms:created>
  <dcterms:modified xsi:type="dcterms:W3CDTF">2021-07-08T12:12:25Z</dcterms:modified>
</cp:coreProperties>
</file>